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50" windowHeight="8115" tabRatio="848" activeTab="0"/>
  </bookViews>
  <sheets>
    <sheet name="1. Sales Forecast" sheetId="1" r:id="rId1"/>
    <sheet name="2. Start-Up Expenses &amp; Capital" sheetId="2" r:id="rId2"/>
    <sheet name="3. Human Resources" sheetId="3" r:id="rId3"/>
    <sheet name="4. Production Plan -  (1) " sheetId="4" r:id="rId4"/>
    <sheet name="4. Production Plan -  (2)" sheetId="5" r:id="rId5"/>
    <sheet name="4. Production Plan -  (3)" sheetId="6" r:id="rId6"/>
    <sheet name="4. Production Plan - (4)" sheetId="7" r:id="rId7"/>
    <sheet name="4. Production Plan - (5)" sheetId="8" r:id="rId8"/>
    <sheet name="5. Quality Management" sheetId="9" r:id="rId9"/>
    <sheet name="4. Profit &amp; Loss Projection" sheetId="10" r:id="rId10"/>
    <sheet name="8. Cash-Flow Projection" sheetId="11" r:id="rId11"/>
    <sheet name="6. Projected Balance Sheet" sheetId="12" r:id="rId12"/>
  </sheets>
  <definedNames>
    <definedName name="_xlnm.Print_Area" localSheetId="9">'4. Profit &amp; Loss Projection'!$A$1:$P$63</definedName>
  </definedNames>
  <calcPr fullCalcOnLoad="1"/>
</workbook>
</file>

<file path=xl/comments11.xml><?xml version="1.0" encoding="utf-8"?>
<comments xmlns="http://schemas.openxmlformats.org/spreadsheetml/2006/main">
  <authors>
    <author>Bernhard Rohkemper</author>
  </authors>
  <commentList>
    <comment ref="A17" authorId="0">
      <text>
        <r>
          <rPr>
            <b/>
            <sz val="9"/>
            <rFont val="Tahoma"/>
            <family val="2"/>
          </rPr>
          <t>excl. depreciation</t>
        </r>
      </text>
    </comment>
  </commentList>
</comments>
</file>

<file path=xl/comments3.xml><?xml version="1.0" encoding="utf-8"?>
<comments xmlns="http://schemas.openxmlformats.org/spreadsheetml/2006/main">
  <authors>
    <author>Bernhard Rohkemper</author>
  </authors>
  <commentList>
    <comment ref="A8" authorId="0">
      <text>
        <r>
          <rPr>
            <b/>
            <sz val="9"/>
            <rFont val="Tahoma"/>
            <family val="2"/>
          </rPr>
          <t>Make sure you incorporate salaries according to position/qualification.</t>
        </r>
      </text>
    </comment>
  </commentList>
</comments>
</file>

<file path=xl/comments4.xml><?xml version="1.0" encoding="utf-8"?>
<comments xmlns="http://schemas.openxmlformats.org/spreadsheetml/2006/main">
  <authors>
    <author>Bernhard Rohkemper</author>
  </authors>
  <commentList>
    <comment ref="B46" authorId="0">
      <text>
        <r>
          <rPr>
            <b/>
            <sz val="9"/>
            <rFont val="Tahoma"/>
            <family val="2"/>
          </rPr>
          <t>Copy and paste this section if several machines/tools needed.</t>
        </r>
      </text>
    </comment>
  </commentList>
</comments>
</file>

<file path=xl/comments5.xml><?xml version="1.0" encoding="utf-8"?>
<comments xmlns="http://schemas.openxmlformats.org/spreadsheetml/2006/main">
  <authors>
    <author>Bernhard Rohkemper</author>
  </authors>
  <commentList>
    <comment ref="B46" authorId="0">
      <text>
        <r>
          <rPr>
            <b/>
            <sz val="9"/>
            <rFont val="Tahoma"/>
            <family val="2"/>
          </rPr>
          <t>Copy and paste this section if several machines/tools needed.</t>
        </r>
      </text>
    </comment>
  </commentList>
</comments>
</file>

<file path=xl/comments6.xml><?xml version="1.0" encoding="utf-8"?>
<comments xmlns="http://schemas.openxmlformats.org/spreadsheetml/2006/main">
  <authors>
    <author>Bernhard Rohkemper</author>
  </authors>
  <commentList>
    <comment ref="B46" authorId="0">
      <text>
        <r>
          <rPr>
            <b/>
            <sz val="9"/>
            <rFont val="Tahoma"/>
            <family val="2"/>
          </rPr>
          <t>Copy and paste this section if several machines/tools needed.</t>
        </r>
      </text>
    </comment>
  </commentList>
</comments>
</file>

<file path=xl/comments7.xml><?xml version="1.0" encoding="utf-8"?>
<comments xmlns="http://schemas.openxmlformats.org/spreadsheetml/2006/main">
  <authors>
    <author>Bernhard Rohkemper</author>
  </authors>
  <commentList>
    <comment ref="B46" authorId="0">
      <text>
        <r>
          <rPr>
            <b/>
            <sz val="9"/>
            <rFont val="Tahoma"/>
            <family val="2"/>
          </rPr>
          <t>Copy and paste this section if several machines/tools needed.</t>
        </r>
      </text>
    </comment>
  </commentList>
</comments>
</file>

<file path=xl/comments8.xml><?xml version="1.0" encoding="utf-8"?>
<comments xmlns="http://schemas.openxmlformats.org/spreadsheetml/2006/main">
  <authors>
    <author>Bernhard Rohkemper</author>
  </authors>
  <commentList>
    <comment ref="B46" authorId="0">
      <text>
        <r>
          <rPr>
            <b/>
            <sz val="9"/>
            <rFont val="Tahoma"/>
            <family val="2"/>
          </rPr>
          <t>Copy and paste this section if several machines/tools needed.</t>
        </r>
      </text>
    </comment>
  </commentList>
</comments>
</file>

<file path=xl/sharedStrings.xml><?xml version="1.0" encoding="utf-8"?>
<sst xmlns="http://schemas.openxmlformats.org/spreadsheetml/2006/main" count="884" uniqueCount="238">
  <si>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</si>
  <si>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</si>
  <si>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</si>
  <si>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</si>
  <si>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</si>
  <si>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</si>
  <si>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</si>
  <si>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</si>
  <si>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</si>
  <si>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</si>
  <si>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</si>
  <si>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</si>
  <si>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Investments</t>
  </si>
  <si>
    <t>Assets</t>
  </si>
  <si>
    <t>Equity</t>
  </si>
  <si>
    <t>Total Equity</t>
  </si>
  <si>
    <t>Cash</t>
  </si>
  <si>
    <t>Units sold</t>
  </si>
  <si>
    <t>Total sales</t>
  </si>
  <si>
    <t>Total Y1</t>
  </si>
  <si>
    <t>Total Investment</t>
  </si>
  <si>
    <t>Total Bank Loans</t>
  </si>
  <si>
    <t>Other Loans</t>
  </si>
  <si>
    <t>Total Other Loans</t>
  </si>
  <si>
    <t>Startup Expenses</t>
  </si>
  <si>
    <t>Purchase</t>
  </si>
  <si>
    <t>Construction</t>
  </si>
  <si>
    <t>Remodeling</t>
  </si>
  <si>
    <t>Other</t>
  </si>
  <si>
    <t>Item 1</t>
  </si>
  <si>
    <t>Item 2</t>
  </si>
  <si>
    <t>Item 3</t>
  </si>
  <si>
    <t>Item 4</t>
  </si>
  <si>
    <t>Total Capital Equipment</t>
  </si>
  <si>
    <t>Location and Admin Expenses</t>
  </si>
  <si>
    <t>Rental</t>
  </si>
  <si>
    <t>Prepaid insurance</t>
  </si>
  <si>
    <t xml:space="preserve">Pre-opening salaries </t>
  </si>
  <si>
    <t>Total Location and Admin Expenses</t>
  </si>
  <si>
    <t>Opening Inventory</t>
  </si>
  <si>
    <t>Total Inventory</t>
  </si>
  <si>
    <t>Other Expenses</t>
  </si>
  <si>
    <t>Total Other Expenses</t>
  </si>
  <si>
    <t>Startup Expenses &amp; Capital</t>
  </si>
  <si>
    <t>Total Leased Premises</t>
  </si>
  <si>
    <t>Advertising and Promotion</t>
  </si>
  <si>
    <t>Total Advertising and Promotion</t>
  </si>
  <si>
    <t>Contingencies</t>
  </si>
  <si>
    <t>Working Capital</t>
  </si>
  <si>
    <t>Total Start-Up Expenses</t>
  </si>
  <si>
    <t>Real Estate</t>
  </si>
  <si>
    <t>Total Real Estate</t>
  </si>
  <si>
    <t>Leased Premises</t>
  </si>
  <si>
    <t>Capital Equipment</t>
  </si>
  <si>
    <t>Capital</t>
  </si>
  <si>
    <t>Total Capital</t>
  </si>
  <si>
    <t>Commercial Loans</t>
  </si>
  <si>
    <t>Bank and interest rate</t>
  </si>
  <si>
    <t>Source and interest rate</t>
  </si>
  <si>
    <t>Product 1</t>
  </si>
  <si>
    <t>Product 2</t>
  </si>
  <si>
    <t>Product 3</t>
  </si>
  <si>
    <t>Production Cost</t>
  </si>
  <si>
    <t>Total Production Cost</t>
  </si>
  <si>
    <t>Gross Profit</t>
  </si>
  <si>
    <t xml:space="preserve">Payroll expenses </t>
  </si>
  <si>
    <t>Insurance</t>
  </si>
  <si>
    <r>
      <t xml:space="preserve">Sales (excl. 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>% VAT)</t>
    </r>
  </si>
  <si>
    <t>Sales price/unit (excl. VAT)</t>
  </si>
  <si>
    <t>Total sales (excl. VAT)</t>
  </si>
  <si>
    <t>Opening Cash Balance</t>
  </si>
  <si>
    <t>Cash Inflow</t>
  </si>
  <si>
    <t>Cash Outflow</t>
  </si>
  <si>
    <t>Capital Inflow</t>
  </si>
  <si>
    <t>Loan Inflow</t>
  </si>
  <si>
    <t>Total Inflow</t>
  </si>
  <si>
    <t>Total Cash Available</t>
  </si>
  <si>
    <t>Loan Repayments</t>
  </si>
  <si>
    <t>Owners' Withdrawal</t>
  </si>
  <si>
    <r>
      <t xml:space="preserve">Sales (incl. </t>
    </r>
    <r>
      <rPr>
        <b/>
        <sz val="9"/>
        <color indexed="10"/>
        <rFont val="Arial"/>
        <family val="2"/>
      </rPr>
      <t>X</t>
    </r>
    <r>
      <rPr>
        <b/>
        <sz val="9"/>
        <rFont val="Arial"/>
        <family val="2"/>
      </rPr>
      <t>% VAT)</t>
    </r>
  </si>
  <si>
    <r>
      <t>VAT (</t>
    </r>
    <r>
      <rPr>
        <b/>
        <sz val="9"/>
        <color indexed="10"/>
        <rFont val="Arial"/>
        <family val="2"/>
      </rPr>
      <t>X</t>
    </r>
    <r>
      <rPr>
        <b/>
        <sz val="9"/>
        <rFont val="Arial"/>
        <family val="2"/>
      </rPr>
      <t>%)</t>
    </r>
  </si>
  <si>
    <t>Total Outflow</t>
  </si>
  <si>
    <t>Closing Cash Balance</t>
  </si>
  <si>
    <t>Current Assets</t>
  </si>
  <si>
    <t>Fixed Assets</t>
  </si>
  <si>
    <t>Total Assets</t>
  </si>
  <si>
    <t>Total Current Assets</t>
  </si>
  <si>
    <t>Total Fixed Assets</t>
  </si>
  <si>
    <t>Liabilities &amp; Equity</t>
  </si>
  <si>
    <t>Total Liabilities &amp; Equity</t>
  </si>
  <si>
    <t>Inventory</t>
  </si>
  <si>
    <t>Projected Balance Sheet</t>
  </si>
  <si>
    <t>Invested Capital</t>
  </si>
  <si>
    <t>Y2</t>
  </si>
  <si>
    <t>Y3</t>
  </si>
  <si>
    <t>Y1</t>
  </si>
  <si>
    <t>Market Volume</t>
  </si>
  <si>
    <t>Sales Forecast (12 months + Y2 + Y3)</t>
  </si>
  <si>
    <t>Cash-Flow Projection (12 months + Y2 + Y3)</t>
  </si>
  <si>
    <t xml:space="preserve">Storage costs </t>
  </si>
  <si>
    <t>Total production costs</t>
  </si>
  <si>
    <t xml:space="preserve">Production costs per unit </t>
  </si>
  <si>
    <t>Production Plan (12 months + Y2 + Y3)</t>
  </si>
  <si>
    <t>Planned Production</t>
  </si>
  <si>
    <t>Planned Sales (Units)</t>
  </si>
  <si>
    <t>Stock Available (Units)</t>
  </si>
  <si>
    <t>Units Needed</t>
  </si>
  <si>
    <t>Stock Planned (Units)</t>
  </si>
  <si>
    <t>Total Planned Production</t>
  </si>
  <si>
    <t>Stock (Units)</t>
  </si>
  <si>
    <t>Storage Costs/Unit</t>
  </si>
  <si>
    <t>Total Storage Cost</t>
  </si>
  <si>
    <t>Cost/Unit</t>
  </si>
  <si>
    <t>Cost of Raw Materials</t>
  </si>
  <si>
    <t>Total Cost Material 1</t>
  </si>
  <si>
    <t>Material 2 (Units)</t>
  </si>
  <si>
    <t>Total Cost Material 2</t>
  </si>
  <si>
    <t>Material 3 (Units)</t>
  </si>
  <si>
    <t>Total Cost Material 3</t>
  </si>
  <si>
    <t>Total Cost of Raw Mat.</t>
  </si>
  <si>
    <t>Capacity of Machine (specify)</t>
  </si>
  <si>
    <t>Machines Needed</t>
  </si>
  <si>
    <t>Maintenance (NAD)</t>
  </si>
  <si>
    <t>Depreciation (NAD)</t>
  </si>
  <si>
    <t>Total Cost of Machinery</t>
  </si>
  <si>
    <t>Machinery &amp; Tools</t>
  </si>
  <si>
    <t>Water</t>
  </si>
  <si>
    <t>Electricity</t>
  </si>
  <si>
    <t>Total Variable Prod. Cost</t>
  </si>
  <si>
    <t>Variable Production Costs</t>
  </si>
  <si>
    <t>Tax</t>
  </si>
  <si>
    <t>Human Resources (12 months + Y2 + Y3)</t>
  </si>
  <si>
    <t>Total Cost for HR</t>
  </si>
  <si>
    <t>Human Resources (HR)</t>
  </si>
  <si>
    <t># of Employees</t>
  </si>
  <si>
    <t>Social Security</t>
  </si>
  <si>
    <t>Pensions</t>
  </si>
  <si>
    <t>Medical Aid</t>
  </si>
  <si>
    <t>Training</t>
  </si>
  <si>
    <t>Number of defects</t>
  </si>
  <si>
    <t>Action to avoid defects</t>
  </si>
  <si>
    <t>Corrective steps to be taken</t>
  </si>
  <si>
    <t>Deadline</t>
  </si>
  <si>
    <t>Responsible personnel</t>
  </si>
  <si>
    <t>Total number of defects</t>
  </si>
  <si>
    <t>Quality Management checklist</t>
  </si>
  <si>
    <t>Any defects?</t>
  </si>
  <si>
    <t>yes/no</t>
  </si>
  <si>
    <t>Set specifications to be checked</t>
  </si>
  <si>
    <t>Product Name:</t>
  </si>
  <si>
    <t>Manufacturing stage of inspection:</t>
  </si>
  <si>
    <t>"If you don't have time to do it right you must have time to do it over." – Unknown</t>
  </si>
  <si>
    <t>password: E&amp;I</t>
  </si>
  <si>
    <t>Total Cost Material 4</t>
  </si>
  <si>
    <t>Total Cost Material 5</t>
  </si>
  <si>
    <t>Material 4 (Units)</t>
  </si>
  <si>
    <t>Material 5 (Units)</t>
  </si>
  <si>
    <t>Product 5</t>
  </si>
  <si>
    <t>Product 4</t>
  </si>
  <si>
    <t>Tax amount</t>
  </si>
  <si>
    <t>Net Profit/Loss</t>
  </si>
  <si>
    <t>october 13</t>
  </si>
  <si>
    <t>January 2014</t>
  </si>
  <si>
    <t>February 2014</t>
  </si>
  <si>
    <t>March 2014</t>
  </si>
  <si>
    <t>May 2014</t>
  </si>
  <si>
    <t>June 2014</t>
  </si>
  <si>
    <t>July 2014</t>
  </si>
  <si>
    <t>Business Registration</t>
  </si>
  <si>
    <t>Education/Courses</t>
  </si>
  <si>
    <t>Flyers (500)</t>
  </si>
  <si>
    <t>Launch Event</t>
  </si>
  <si>
    <t>Branding Company Vehicle</t>
  </si>
  <si>
    <t>Internet, telephone and stationary</t>
  </si>
  <si>
    <t>Salary Willem</t>
  </si>
  <si>
    <t>Liquor (Units)</t>
  </si>
  <si>
    <t>Fruits (Units)</t>
  </si>
  <si>
    <t>Juices(Units)</t>
  </si>
  <si>
    <t>Decoration (Units)</t>
  </si>
  <si>
    <t>Beverages (Units)</t>
  </si>
  <si>
    <t>Service Package Ns 4000 (Units)</t>
  </si>
  <si>
    <t>Service Package Ns 6000 (Units)</t>
  </si>
  <si>
    <t>Service Package Ns 8000 (Units)</t>
  </si>
  <si>
    <t>Telephone, Internet, Stationary</t>
  </si>
  <si>
    <t>Marketing</t>
  </si>
  <si>
    <t>Transport</t>
  </si>
  <si>
    <t>Logo and Business Cards (500)</t>
  </si>
  <si>
    <t>Payment Kimberley</t>
  </si>
  <si>
    <t>Bank (15% interest rate)</t>
  </si>
  <si>
    <t>Profit and Loss Projection (12 months + Y2 -Y5)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</si>
  <si>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</si>
  <si>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</si>
  <si>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</si>
  <si>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</si>
  <si>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</si>
  <si>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</si>
  <si>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</si>
  <si>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</si>
  <si>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</si>
  <si>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</si>
  <si>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</si>
  <si>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</si>
  <si>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Operational Costs</t>
  </si>
  <si>
    <t>Outsourced services</t>
  </si>
  <si>
    <t>Accounting Fees</t>
  </si>
  <si>
    <t>Advertising &amp; Promotions</t>
  </si>
  <si>
    <t>Bank Charges</t>
  </si>
  <si>
    <t>Cleaning and Consumables</t>
  </si>
  <si>
    <t>Computer Expenses</t>
  </si>
  <si>
    <t>Courier &amp; Postage</t>
  </si>
  <si>
    <t>Electricity &amp; Water</t>
  </si>
  <si>
    <t>Printing &amp; Stationery</t>
  </si>
  <si>
    <t>Rent Paid</t>
  </si>
  <si>
    <t>Repairs &amp; Maintenance</t>
  </si>
  <si>
    <t>Subscriptions</t>
  </si>
  <si>
    <t>Security</t>
  </si>
  <si>
    <t>Telephone &amp; Fax</t>
  </si>
  <si>
    <t>Incidental Expenses</t>
  </si>
  <si>
    <t>Innitail office equipement</t>
  </si>
  <si>
    <t>Total Operational Costs</t>
  </si>
  <si>
    <t>Operational profit</t>
  </si>
  <si>
    <r>
      <t>Corporate Tax (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>%)</t>
    </r>
  </si>
  <si>
    <t>Net profit before tax</t>
  </si>
  <si>
    <t>Permanent diff</t>
  </si>
  <si>
    <t>Temporary difference:</t>
  </si>
  <si>
    <t>office equipment</t>
  </si>
  <si>
    <t>Taxable inccome</t>
  </si>
  <si>
    <t>Tax@34%</t>
  </si>
  <si>
    <t>…</t>
  </si>
  <si>
    <t>Operational costs</t>
  </si>
  <si>
    <t>Total Accumulated Funds</t>
  </si>
  <si>
    <t>Accumulated funds</t>
  </si>
  <si>
    <t>Investment</t>
  </si>
  <si>
    <t>Bar equipement and material</t>
  </si>
  <si>
    <t>xxxx</t>
  </si>
  <si>
    <t>xxx</t>
  </si>
  <si>
    <t xml:space="preserve">owners' </t>
  </si>
  <si>
    <t>Service Package  (Units)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</si>
</sst>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-* #,##0.00\ [$€-1]_-;\-* #,##0.00\ [$€-1]_-;_-* &quot;-&quot;??\ [$€-1]_-"/>
    <numFmt numFmtId="189" formatCode="&quot;$&quot;#,##0"/>
    <numFmt numFmtId="190" formatCode="[$NAD]\ #,##0.00"/>
    <numFmt numFmtId="191" formatCode="[$NAD]\ #,##0"/>
    <numFmt numFmtId="192" formatCode="[$NAD]\ #,##0.00_);[Red]\([$NAD]\ #,##0.00\)"/>
    <numFmt numFmtId="193" formatCode="&quot;$&quot;#,##0.00"/>
    <numFmt numFmtId="194" formatCode="[$NAD]\ #,##0.00;[Red][$NAD]\ \-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Calibri"/>
      <family val="2"/>
    </font>
    <font>
      <sz val="20"/>
      <name val="Calibri"/>
      <family val="2"/>
    </font>
    <font>
      <b/>
      <sz val="10"/>
      <color indexed="53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rgb="FFFF0000"/>
      <name val="Calibri"/>
      <family val="2"/>
    </font>
    <font>
      <b/>
      <sz val="10"/>
      <color theme="9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90" fontId="4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90" fontId="4" fillId="33" borderId="10" xfId="0" applyNumberFormat="1" applyFont="1" applyFill="1" applyBorder="1" applyAlignment="1">
      <alignment horizontal="center" vertical="center"/>
    </xf>
    <xf numFmtId="190" fontId="5" fillId="34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0" fillId="0" borderId="0" xfId="0" applyFont="1" applyFill="1" applyBorder="1" applyAlignment="1" applyProtection="1">
      <alignment wrapText="1"/>
      <protection locked="0"/>
    </xf>
    <xf numFmtId="190" fontId="4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90" fontId="5" fillId="34" borderId="11" xfId="0" applyNumberFormat="1" applyFont="1" applyFill="1" applyBorder="1" applyAlignment="1">
      <alignment horizontal="center" vertical="center"/>
    </xf>
    <xf numFmtId="190" fontId="4" fillId="3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90" fontId="4" fillId="36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90" fontId="4" fillId="35" borderId="15" xfId="0" applyNumberFormat="1" applyFont="1" applyFill="1" applyBorder="1" applyAlignment="1">
      <alignment horizontal="center" vertical="center"/>
    </xf>
    <xf numFmtId="190" fontId="4" fillId="33" borderId="15" xfId="0" applyNumberFormat="1" applyFont="1" applyFill="1" applyBorder="1" applyAlignment="1">
      <alignment horizontal="center" vertical="center"/>
    </xf>
    <xf numFmtId="190" fontId="5" fillId="34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 vertical="center"/>
    </xf>
    <xf numFmtId="190" fontId="4" fillId="35" borderId="11" xfId="0" applyNumberFormat="1" applyFont="1" applyFill="1" applyBorder="1" applyAlignment="1">
      <alignment horizontal="center" vertical="center"/>
    </xf>
    <xf numFmtId="190" fontId="2" fillId="37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5" xfId="0" applyFont="1" applyBorder="1" applyAlignment="1">
      <alignment/>
    </xf>
    <xf numFmtId="0" fontId="37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19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2" fillId="33" borderId="22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9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190" fontId="4" fillId="35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190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/>
    </xf>
    <xf numFmtId="190" fontId="4" fillId="33" borderId="10" xfId="0" applyNumberFormat="1" applyFont="1" applyFill="1" applyBorder="1" applyAlignment="1" applyProtection="1">
      <alignment horizontal="center" vertical="center"/>
      <protection/>
    </xf>
    <xf numFmtId="190" fontId="4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190" fontId="4" fillId="33" borderId="11" xfId="0" applyNumberFormat="1" applyFont="1" applyFill="1" applyBorder="1" applyAlignment="1" applyProtection="1">
      <alignment horizontal="center" vertical="center"/>
      <protection/>
    </xf>
    <xf numFmtId="190" fontId="4" fillId="34" borderId="11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35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90" fontId="73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wrapText="1"/>
      <protection/>
    </xf>
    <xf numFmtId="190" fontId="2" fillId="33" borderId="12" xfId="0" applyNumberFormat="1" applyFont="1" applyFill="1" applyBorder="1" applyAlignment="1" applyProtection="1">
      <alignment/>
      <protection/>
    </xf>
    <xf numFmtId="190" fontId="0" fillId="33" borderId="12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190" fontId="2" fillId="34" borderId="12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 locked="0"/>
    </xf>
    <xf numFmtId="1" fontId="74" fillId="0" borderId="18" xfId="62" applyNumberFormat="1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" fontId="75" fillId="0" borderId="18" xfId="62" applyNumberFormat="1" applyFont="1" applyFill="1" applyBorder="1" applyAlignment="1" applyProtection="1">
      <alignment vertical="center"/>
      <protection locked="0"/>
    </xf>
    <xf numFmtId="0" fontId="75" fillId="0" borderId="10" xfId="62" applyNumberFormat="1" applyFont="1" applyFill="1" applyBorder="1" applyAlignment="1" applyProtection="1">
      <alignment horizontal="center" vertical="center"/>
      <protection locked="0"/>
    </xf>
    <xf numFmtId="191" fontId="75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75" fillId="0" borderId="19" xfId="62" applyNumberFormat="1" applyFont="1" applyFill="1" applyBorder="1" applyAlignment="1" applyProtection="1">
      <alignment vertical="center"/>
      <protection locked="0"/>
    </xf>
    <xf numFmtId="191" fontId="75" fillId="0" borderId="15" xfId="62" applyNumberFormat="1" applyFont="1" applyFill="1" applyBorder="1" applyAlignment="1" applyProtection="1">
      <alignment horizontal="center" vertical="center"/>
      <protection locked="0"/>
    </xf>
    <xf numFmtId="1" fontId="75" fillId="0" borderId="10" xfId="62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1" fontId="75" fillId="0" borderId="24" xfId="62" applyNumberFormat="1" applyFont="1" applyFill="1" applyBorder="1" applyAlignment="1" applyProtection="1">
      <alignment vertical="center"/>
      <protection locked="0"/>
    </xf>
    <xf numFmtId="191" fontId="75" fillId="0" borderId="16" xfId="62" applyNumberFormat="1" applyFont="1" applyFill="1" applyBorder="1" applyAlignment="1" applyProtection="1">
      <alignment horizontal="center" vertical="center"/>
      <protection locked="0"/>
    </xf>
    <xf numFmtId="1" fontId="75" fillId="36" borderId="18" xfId="63" applyNumberFormat="1" applyFont="1" applyFill="1" applyBorder="1" applyAlignment="1" applyProtection="1">
      <alignment vertical="center"/>
      <protection/>
    </xf>
    <xf numFmtId="1" fontId="75" fillId="33" borderId="10" xfId="63" applyNumberFormat="1" applyFont="1" applyFill="1" applyBorder="1" applyAlignment="1" applyProtection="1">
      <alignment vertical="center"/>
      <protection/>
    </xf>
    <xf numFmtId="1" fontId="75" fillId="33" borderId="10" xfId="63" applyNumberFormat="1" applyFont="1" applyFill="1" applyBorder="1" applyAlignment="1" applyProtection="1">
      <alignment horizontal="center" vertical="center"/>
      <protection/>
    </xf>
    <xf numFmtId="1" fontId="76" fillId="33" borderId="11" xfId="63" applyNumberFormat="1" applyFont="1" applyFill="1" applyBorder="1" applyAlignment="1" applyProtection="1">
      <alignment vertical="center"/>
      <protection/>
    </xf>
    <xf numFmtId="1" fontId="8" fillId="34" borderId="11" xfId="63" applyNumberFormat="1" applyFont="1" applyFill="1" applyBorder="1" applyAlignment="1" applyProtection="1">
      <alignment horizontal="center" vertical="center"/>
      <protection/>
    </xf>
    <xf numFmtId="1" fontId="11" fillId="0" borderId="10" xfId="63" applyNumberFormat="1" applyFont="1" applyFill="1" applyBorder="1" applyAlignment="1" applyProtection="1">
      <alignment vertical="center"/>
      <protection/>
    </xf>
    <xf numFmtId="1" fontId="11" fillId="33" borderId="10" xfId="63" applyNumberFormat="1" applyFont="1" applyFill="1" applyBorder="1" applyAlignment="1" applyProtection="1">
      <alignment horizontal="center" vertical="center"/>
      <protection/>
    </xf>
    <xf numFmtId="191" fontId="11" fillId="35" borderId="22" xfId="63" applyNumberFormat="1" applyFont="1" applyFill="1" applyBorder="1" applyAlignment="1" applyProtection="1">
      <alignment horizontal="center" vertical="center"/>
      <protection locked="0"/>
    </xf>
    <xf numFmtId="1" fontId="8" fillId="33" borderId="11" xfId="63" applyNumberFormat="1" applyFont="1" applyFill="1" applyBorder="1" applyAlignment="1" applyProtection="1">
      <alignment vertical="center"/>
      <protection/>
    </xf>
    <xf numFmtId="1" fontId="8" fillId="33" borderId="11" xfId="63" applyNumberFormat="1" applyFont="1" applyFill="1" applyBorder="1" applyAlignment="1" applyProtection="1">
      <alignment horizontal="center" vertical="center"/>
      <protection/>
    </xf>
    <xf numFmtId="191" fontId="8" fillId="33" borderId="11" xfId="63" applyNumberFormat="1" applyFont="1" applyFill="1" applyBorder="1" applyAlignment="1" applyProtection="1">
      <alignment horizontal="center" vertical="center"/>
      <protection/>
    </xf>
    <xf numFmtId="191" fontId="8" fillId="34" borderId="11" xfId="63" applyNumberFormat="1" applyFont="1" applyFill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horizontal="center" vertical="center"/>
      <protection/>
    </xf>
    <xf numFmtId="1" fontId="11" fillId="33" borderId="10" xfId="63" applyNumberFormat="1" applyFont="1" applyFill="1" applyBorder="1" applyAlignment="1" applyProtection="1">
      <alignment vertical="center"/>
      <protection/>
    </xf>
    <xf numFmtId="1" fontId="11" fillId="33" borderId="22" xfId="63" applyNumberFormat="1" applyFont="1" applyFill="1" applyBorder="1" applyAlignment="1" applyProtection="1">
      <alignment vertical="center"/>
      <protection/>
    </xf>
    <xf numFmtId="1" fontId="11" fillId="0" borderId="10" xfId="63" applyNumberFormat="1" applyFont="1" applyFill="1" applyBorder="1" applyAlignment="1" applyProtection="1">
      <alignment horizontal="left" vertical="center"/>
      <protection locked="0"/>
    </xf>
    <xf numFmtId="191" fontId="11" fillId="35" borderId="10" xfId="63" applyNumberFormat="1" applyFont="1" applyFill="1" applyBorder="1" applyAlignment="1" applyProtection="1">
      <alignment horizontal="center" vertical="center"/>
      <protection locked="0"/>
    </xf>
    <xf numFmtId="191" fontId="11" fillId="33" borderId="10" xfId="63" applyNumberFormat="1" applyFont="1" applyFill="1" applyBorder="1" applyAlignment="1" applyProtection="1">
      <alignment horizontal="center" vertical="center"/>
      <protection/>
    </xf>
    <xf numFmtId="1" fontId="11" fillId="0" borderId="22" xfId="63" applyNumberFormat="1" applyFont="1" applyFill="1" applyBorder="1" applyAlignment="1" applyProtection="1">
      <alignment horizontal="left" vertical="center"/>
      <protection locked="0"/>
    </xf>
    <xf numFmtId="191" fontId="11" fillId="33" borderId="22" xfId="63" applyNumberFormat="1" applyFont="1" applyFill="1" applyBorder="1" applyAlignment="1" applyProtection="1">
      <alignment horizontal="center" vertical="center"/>
      <protection/>
    </xf>
    <xf numFmtId="1" fontId="8" fillId="33" borderId="11" xfId="63" applyNumberFormat="1" applyFont="1" applyFill="1" applyBorder="1" applyAlignment="1" applyProtection="1">
      <alignment vertical="center" wrapText="1"/>
      <protection/>
    </xf>
    <xf numFmtId="191" fontId="8" fillId="33" borderId="11" xfId="48" applyNumberFormat="1" applyFont="1" applyFill="1" applyBorder="1" applyAlignment="1" applyProtection="1">
      <alignment horizontal="center" vertical="center"/>
      <protection/>
    </xf>
    <xf numFmtId="191" fontId="8" fillId="34" borderId="11" xfId="48" applyNumberFormat="1" applyFont="1" applyFill="1" applyBorder="1" applyAlignment="1" applyProtection="1">
      <alignment horizontal="center" vertical="center"/>
      <protection/>
    </xf>
    <xf numFmtId="1" fontId="8" fillId="34" borderId="11" xfId="63" applyNumberFormat="1" applyFont="1" applyFill="1" applyBorder="1" applyAlignment="1" applyProtection="1">
      <alignment horizontal="left" vertical="center"/>
      <protection/>
    </xf>
    <xf numFmtId="1" fontId="8" fillId="34" borderId="11" xfId="63" applyNumberFormat="1" applyFont="1" applyFill="1" applyBorder="1" applyAlignment="1" applyProtection="1">
      <alignment vertical="center"/>
      <protection/>
    </xf>
    <xf numFmtId="1" fontId="8" fillId="34" borderId="10" xfId="63" applyNumberFormat="1" applyFont="1" applyFill="1" applyBorder="1" applyAlignment="1" applyProtection="1">
      <alignment horizontal="left" vertical="center"/>
      <protection/>
    </xf>
    <xf numFmtId="1" fontId="8" fillId="34" borderId="10" xfId="63" applyNumberFormat="1" applyFont="1" applyFill="1" applyBorder="1" applyAlignment="1" applyProtection="1">
      <alignment vertical="center"/>
      <protection/>
    </xf>
    <xf numFmtId="1" fontId="8" fillId="33" borderId="25" xfId="63" applyNumberFormat="1" applyFont="1" applyFill="1" applyBorder="1" applyAlignment="1" applyProtection="1">
      <alignment vertical="center"/>
      <protection/>
    </xf>
    <xf numFmtId="191" fontId="8" fillId="33" borderId="26" xfId="63" applyNumberFormat="1" applyFont="1" applyFill="1" applyBorder="1" applyAlignment="1" applyProtection="1">
      <alignment horizontal="center" vertical="center"/>
      <protection/>
    </xf>
    <xf numFmtId="191" fontId="8" fillId="34" borderId="26" xfId="63" applyNumberFormat="1" applyFont="1" applyFill="1" applyBorder="1" applyAlignment="1" applyProtection="1">
      <alignment horizontal="center" vertical="center"/>
      <protection/>
    </xf>
    <xf numFmtId="191" fontId="8" fillId="34" borderId="27" xfId="63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Protection="1">
      <alignment/>
      <protection locked="0"/>
    </xf>
    <xf numFmtId="0" fontId="71" fillId="0" borderId="0" xfId="64" applyFont="1" applyProtection="1">
      <alignment/>
      <protection locked="0"/>
    </xf>
    <xf numFmtId="0" fontId="3" fillId="0" borderId="0" xfId="64" applyFont="1" applyProtection="1">
      <alignment/>
      <protection locked="0"/>
    </xf>
    <xf numFmtId="0" fontId="8" fillId="35" borderId="0" xfId="64" applyFont="1" applyFill="1" applyProtection="1">
      <alignment/>
      <protection locked="0"/>
    </xf>
    <xf numFmtId="0" fontId="11" fillId="0" borderId="0" xfId="64" applyFont="1" applyProtection="1">
      <alignment/>
      <protection locked="0"/>
    </xf>
    <xf numFmtId="1" fontId="74" fillId="0" borderId="18" xfId="63" applyNumberFormat="1" applyFont="1" applyFill="1" applyBorder="1" applyAlignment="1" applyProtection="1">
      <alignment vertical="center"/>
      <protection locked="0"/>
    </xf>
    <xf numFmtId="0" fontId="8" fillId="0" borderId="10" xfId="64" applyFont="1" applyBorder="1" applyAlignment="1" applyProtection="1">
      <alignment horizontal="center" vertical="center"/>
      <protection locked="0"/>
    </xf>
    <xf numFmtId="0" fontId="8" fillId="0" borderId="10" xfId="64" applyFont="1" applyFill="1" applyBorder="1" applyAlignment="1" applyProtection="1">
      <alignment horizontal="center" vertical="center"/>
      <protection locked="0"/>
    </xf>
    <xf numFmtId="1" fontId="75" fillId="36" borderId="18" xfId="63" applyNumberFormat="1" applyFont="1" applyFill="1" applyBorder="1" applyAlignment="1" applyProtection="1">
      <alignment vertical="center"/>
      <protection locked="0"/>
    </xf>
    <xf numFmtId="1" fontId="75" fillId="35" borderId="10" xfId="63" applyNumberFormat="1" applyFont="1" applyFill="1" applyBorder="1" applyAlignment="1" applyProtection="1">
      <alignment horizontal="center" vertical="center"/>
      <protection locked="0"/>
    </xf>
    <xf numFmtId="1" fontId="75" fillId="35" borderId="10" xfId="63" applyNumberFormat="1" applyFont="1" applyFill="1" applyBorder="1" applyAlignment="1" applyProtection="1">
      <alignment vertical="center"/>
      <protection locked="0"/>
    </xf>
    <xf numFmtId="1" fontId="75" fillId="36" borderId="28" xfId="63" applyNumberFormat="1" applyFont="1" applyFill="1" applyBorder="1" applyAlignment="1" applyProtection="1">
      <alignment vertical="center"/>
      <protection locked="0"/>
    </xf>
    <xf numFmtId="1" fontId="75" fillId="35" borderId="22" xfId="63" applyNumberFormat="1" applyFont="1" applyFill="1" applyBorder="1" applyAlignment="1" applyProtection="1">
      <alignment horizontal="center" vertical="center"/>
      <protection locked="0"/>
    </xf>
    <xf numFmtId="1" fontId="75" fillId="35" borderId="22" xfId="63" applyNumberFormat="1" applyFont="1" applyFill="1" applyBorder="1" applyAlignment="1" applyProtection="1">
      <alignment vertical="center"/>
      <protection locked="0"/>
    </xf>
    <xf numFmtId="0" fontId="11" fillId="0" borderId="0" xfId="64" applyFont="1" applyFill="1" applyProtection="1">
      <alignment/>
      <protection locked="0"/>
    </xf>
    <xf numFmtId="1" fontId="11" fillId="0" borderId="0" xfId="63" applyNumberFormat="1" applyFont="1" applyFill="1" applyBorder="1" applyAlignment="1" applyProtection="1">
      <alignment vertical="center"/>
      <protection locked="0"/>
    </xf>
    <xf numFmtId="1" fontId="11" fillId="0" borderId="0" xfId="63" applyNumberFormat="1" applyFont="1" applyFill="1" applyBorder="1" applyAlignment="1" applyProtection="1">
      <alignment horizontal="center" vertical="center"/>
      <protection locked="0"/>
    </xf>
    <xf numFmtId="1" fontId="8" fillId="35" borderId="0" xfId="63" applyNumberFormat="1" applyFont="1" applyFill="1" applyBorder="1" applyAlignment="1" applyProtection="1">
      <alignment vertical="center"/>
      <protection locked="0"/>
    </xf>
    <xf numFmtId="1" fontId="11" fillId="0" borderId="10" xfId="63" applyNumberFormat="1" applyFont="1" applyFill="1" applyBorder="1" applyAlignment="1" applyProtection="1">
      <alignment vertical="center"/>
      <protection locked="0"/>
    </xf>
    <xf numFmtId="1" fontId="11" fillId="0" borderId="22" xfId="63" applyNumberFormat="1" applyFont="1" applyFill="1" applyBorder="1" applyAlignment="1" applyProtection="1">
      <alignment vertical="center"/>
      <protection locked="0"/>
    </xf>
    <xf numFmtId="191" fontId="8" fillId="35" borderId="22" xfId="63" applyNumberFormat="1" applyFont="1" applyFill="1" applyBorder="1" applyAlignment="1" applyProtection="1">
      <alignment vertical="center"/>
      <protection locked="0"/>
    </xf>
    <xf numFmtId="191" fontId="11" fillId="35" borderId="22" xfId="63" applyNumberFormat="1" applyFont="1" applyFill="1" applyBorder="1" applyAlignment="1" applyProtection="1">
      <alignment vertical="center"/>
      <protection locked="0"/>
    </xf>
    <xf numFmtId="1" fontId="8" fillId="0" borderId="0" xfId="63" applyNumberFormat="1" applyFont="1" applyFill="1" applyBorder="1" applyAlignment="1" applyProtection="1">
      <alignment vertical="center"/>
      <protection locked="0"/>
    </xf>
    <xf numFmtId="1" fontId="8" fillId="0" borderId="0" xfId="63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 locked="0"/>
    </xf>
    <xf numFmtId="1" fontId="11" fillId="35" borderId="10" xfId="63" applyNumberFormat="1" applyFont="1" applyFill="1" applyBorder="1" applyAlignment="1" applyProtection="1">
      <alignment horizontal="center" vertical="center"/>
      <protection locked="0"/>
    </xf>
    <xf numFmtId="1" fontId="11" fillId="0" borderId="29" xfId="63" applyNumberFormat="1" applyFont="1" applyFill="1" applyBorder="1" applyAlignment="1" applyProtection="1">
      <alignment horizontal="left" vertical="center"/>
      <protection locked="0"/>
    </xf>
    <xf numFmtId="1" fontId="11" fillId="0" borderId="29" xfId="63" applyNumberFormat="1" applyFont="1" applyFill="1" applyBorder="1" applyAlignment="1" applyProtection="1">
      <alignment vertical="center"/>
      <protection locked="0"/>
    </xf>
    <xf numFmtId="1" fontId="11" fillId="0" borderId="29" xfId="63" applyNumberFormat="1" applyFont="1" applyFill="1" applyBorder="1" applyAlignment="1" applyProtection="1">
      <alignment horizontal="center" vertical="center"/>
      <protection locked="0"/>
    </xf>
    <xf numFmtId="1" fontId="11" fillId="0" borderId="0" xfId="63" applyNumberFormat="1" applyFont="1" applyFill="1" applyBorder="1" applyAlignment="1" applyProtection="1">
      <alignment horizontal="left" vertical="center"/>
      <protection locked="0"/>
    </xf>
    <xf numFmtId="189" fontId="11" fillId="0" borderId="0" xfId="63" applyNumberFormat="1" applyFont="1" applyFill="1" applyBorder="1" applyAlignment="1" applyProtection="1">
      <alignment horizontal="center" vertical="center"/>
      <protection locked="0"/>
    </xf>
    <xf numFmtId="1" fontId="8" fillId="35" borderId="10" xfId="63" applyNumberFormat="1" applyFont="1" applyFill="1" applyBorder="1" applyAlignment="1" applyProtection="1">
      <alignment horizontal="center" vertical="center"/>
      <protection locked="0"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91" fontId="8" fillId="35" borderId="10" xfId="63" applyNumberFormat="1" applyFont="1" applyFill="1" applyBorder="1" applyAlignment="1" applyProtection="1">
      <alignment horizontal="center" vertical="center"/>
      <protection locked="0"/>
    </xf>
    <xf numFmtId="191" fontId="11" fillId="35" borderId="10" xfId="63" applyNumberFormat="1" applyFont="1" applyFill="1" applyBorder="1" applyAlignment="1" applyProtection="1">
      <alignment vertical="center"/>
      <protection locked="0"/>
    </xf>
    <xf numFmtId="191" fontId="8" fillId="35" borderId="22" xfId="63" applyNumberFormat="1" applyFont="1" applyFill="1" applyBorder="1" applyAlignment="1" applyProtection="1">
      <alignment horizontal="center" vertical="center"/>
      <protection locked="0"/>
    </xf>
    <xf numFmtId="1" fontId="8" fillId="35" borderId="0" xfId="63" applyNumberFormat="1" applyFont="1" applyFill="1" applyBorder="1" applyAlignment="1" applyProtection="1">
      <alignment vertical="center" wrapText="1"/>
      <protection locked="0"/>
    </xf>
    <xf numFmtId="1" fontId="8" fillId="0" borderId="29" xfId="63" applyNumberFormat="1" applyFont="1" applyFill="1" applyBorder="1" applyAlignment="1" applyProtection="1">
      <alignment vertical="center" wrapText="1"/>
      <protection locked="0"/>
    </xf>
    <xf numFmtId="0" fontId="0" fillId="0" borderId="0" xfId="64" applyFont="1" applyFill="1" applyProtection="1">
      <alignment/>
      <protection locked="0"/>
    </xf>
    <xf numFmtId="0" fontId="11" fillId="0" borderId="0" xfId="64" applyFont="1" applyProtection="1">
      <alignment/>
      <protection/>
    </xf>
    <xf numFmtId="1" fontId="76" fillId="33" borderId="11" xfId="63" applyNumberFormat="1" applyFont="1" applyFill="1" applyBorder="1" applyAlignment="1" applyProtection="1">
      <alignment horizontal="center" vertical="center"/>
      <protection/>
    </xf>
    <xf numFmtId="1" fontId="76" fillId="34" borderId="11" xfId="63" applyNumberFormat="1" applyFont="1" applyFill="1" applyBorder="1" applyAlignment="1" applyProtection="1">
      <alignment horizontal="center" vertical="center"/>
      <protection/>
    </xf>
    <xf numFmtId="0" fontId="11" fillId="0" borderId="0" xfId="64" applyFont="1" applyFill="1" applyProtection="1">
      <alignment/>
      <protection/>
    </xf>
    <xf numFmtId="0" fontId="12" fillId="0" borderId="3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" fontId="77" fillId="0" borderId="31" xfId="62" applyNumberFormat="1" applyFont="1" applyFill="1" applyBorder="1" applyAlignment="1" applyProtection="1">
      <alignment vertical="center"/>
      <protection locked="0"/>
    </xf>
    <xf numFmtId="1" fontId="76" fillId="35" borderId="25" xfId="62" applyNumberFormat="1" applyFont="1" applyFill="1" applyBorder="1" applyAlignment="1" applyProtection="1">
      <alignment vertical="center"/>
      <protection/>
    </xf>
    <xf numFmtId="191" fontId="76" fillId="35" borderId="26" xfId="62" applyNumberFormat="1" applyFont="1" applyFill="1" applyBorder="1" applyAlignment="1" applyProtection="1">
      <alignment horizontal="center" vertical="center"/>
      <protection/>
    </xf>
    <xf numFmtId="191" fontId="8" fillId="35" borderId="26" xfId="62" applyNumberFormat="1" applyFont="1" applyFill="1" applyBorder="1" applyAlignment="1" applyProtection="1">
      <alignment horizontal="center" vertical="center"/>
      <protection/>
    </xf>
    <xf numFmtId="191" fontId="76" fillId="35" borderId="27" xfId="62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75" fillId="34" borderId="10" xfId="62" applyNumberFormat="1" applyFont="1" applyFill="1" applyBorder="1" applyAlignment="1" applyProtection="1">
      <alignment horizontal="center" vertical="center"/>
      <protection/>
    </xf>
    <xf numFmtId="0" fontId="75" fillId="34" borderId="15" xfId="62" applyNumberFormat="1" applyFont="1" applyFill="1" applyBorder="1" applyAlignment="1" applyProtection="1">
      <alignment horizontal="center" vertical="center"/>
      <protection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vertical="center"/>
    </xf>
    <xf numFmtId="0" fontId="43" fillId="35" borderId="17" xfId="0" applyFont="1" applyFill="1" applyBorder="1" applyAlignment="1">
      <alignment vertical="center"/>
    </xf>
    <xf numFmtId="1" fontId="75" fillId="38" borderId="10" xfId="6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190" fontId="4" fillId="35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/>
      <protection locked="0"/>
    </xf>
    <xf numFmtId="18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90" fontId="0" fillId="0" borderId="0" xfId="0" applyNumberFormat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17" fontId="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2" fillId="35" borderId="0" xfId="0" applyFont="1" applyFill="1" applyAlignment="1" applyProtection="1">
      <alignment/>
      <protection locked="0"/>
    </xf>
    <xf numFmtId="190" fontId="4" fillId="35" borderId="0" xfId="0" applyNumberFormat="1" applyFont="1" applyFill="1" applyBorder="1" applyAlignment="1" applyProtection="1">
      <alignment horizontal="center" vertical="center"/>
      <protection locked="0"/>
    </xf>
    <xf numFmtId="190" fontId="4" fillId="39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190" fontId="0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1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190" fontId="0" fillId="33" borderId="11" xfId="0" applyNumberFormat="1" applyFont="1" applyFill="1" applyBorder="1" applyAlignment="1" applyProtection="1">
      <alignment horizontal="center" vertical="center"/>
      <protection/>
    </xf>
    <xf numFmtId="190" fontId="0" fillId="34" borderId="11" xfId="0" applyNumberFormat="1" applyFont="1" applyFill="1" applyBorder="1" applyAlignment="1" applyProtection="1">
      <alignment horizontal="center" vertical="center"/>
      <protection/>
    </xf>
    <xf numFmtId="190" fontId="0" fillId="33" borderId="1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9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4" fillId="35" borderId="10" xfId="0" applyFont="1" applyFill="1" applyBorder="1" applyAlignment="1" applyProtection="1">
      <alignment horizontal="left" vertical="center"/>
      <protection/>
    </xf>
    <xf numFmtId="194" fontId="2" fillId="33" borderId="10" xfId="0" applyNumberFormat="1" applyFont="1" applyFill="1" applyBorder="1" applyAlignment="1" applyProtection="1">
      <alignment horizontal="center"/>
      <protection/>
    </xf>
    <xf numFmtId="194" fontId="0" fillId="33" borderId="11" xfId="0" applyNumberFormat="1" applyFont="1" applyFill="1" applyBorder="1" applyAlignment="1" applyProtection="1">
      <alignment horizontal="center" vertical="center"/>
      <protection/>
    </xf>
    <xf numFmtId="194" fontId="0" fillId="33" borderId="10" xfId="0" applyNumberFormat="1" applyFont="1" applyFill="1" applyBorder="1" applyAlignment="1" applyProtection="1">
      <alignment horizontal="center"/>
      <protection/>
    </xf>
    <xf numFmtId="9" fontId="0" fillId="0" borderId="12" xfId="68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190" fontId="0" fillId="0" borderId="10" xfId="0" applyNumberFormat="1" applyFont="1" applyFill="1" applyBorder="1" applyAlignment="1" applyProtection="1">
      <alignment horizontal="left" vertical="center"/>
      <protection/>
    </xf>
    <xf numFmtId="190" fontId="0" fillId="33" borderId="10" xfId="0" applyNumberFormat="1" applyFont="1" applyFill="1" applyBorder="1" applyAlignment="1" applyProtection="1">
      <alignment horizontal="left" vertical="center"/>
      <protection/>
    </xf>
    <xf numFmtId="190" fontId="0" fillId="33" borderId="10" xfId="0" applyNumberFormat="1" applyFont="1" applyFill="1" applyBorder="1" applyAlignment="1" applyProtection="1">
      <alignment horizontal="left" vertical="center"/>
      <protection locked="0"/>
    </xf>
    <xf numFmtId="19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quotePrefix="1">
      <alignment/>
    </xf>
    <xf numFmtId="191" fontId="0" fillId="0" borderId="10" xfId="44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quotePrefix="1">
      <alignment/>
    </xf>
    <xf numFmtId="191" fontId="0" fillId="0" borderId="10" xfId="44" applyNumberFormat="1" applyFont="1" applyBorder="1" applyAlignment="1">
      <alignment horizontal="left" vertical="center"/>
    </xf>
    <xf numFmtId="190" fontId="2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4" fontId="14" fillId="35" borderId="10" xfId="0" applyNumberFormat="1" applyFont="1" applyFill="1" applyBorder="1" applyAlignment="1" applyProtection="1">
      <alignment wrapText="1"/>
      <protection/>
    </xf>
    <xf numFmtId="194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wrapText="1"/>
      <protection locked="0"/>
    </xf>
    <xf numFmtId="9" fontId="0" fillId="35" borderId="10" xfId="0" applyNumberFormat="1" applyFont="1" applyFill="1" applyBorder="1" applyAlignment="1" applyProtection="1">
      <alignment/>
      <protection locked="0"/>
    </xf>
    <xf numFmtId="9" fontId="0" fillId="35" borderId="0" xfId="0" applyNumberFormat="1" applyFont="1" applyFill="1" applyBorder="1" applyAlignment="1" applyProtection="1">
      <alignment horizontal="center" vertical="center"/>
      <protection/>
    </xf>
    <xf numFmtId="191" fontId="0" fillId="38" borderId="10" xfId="0" applyNumberFormat="1" applyFont="1" applyFill="1" applyBorder="1" applyAlignment="1" applyProtection="1">
      <alignment/>
      <protection/>
    </xf>
    <xf numFmtId="19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wrapText="1"/>
      <protection/>
    </xf>
    <xf numFmtId="194" fontId="3" fillId="34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9" fontId="0" fillId="0" borderId="0" xfId="68" applyFont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194" fontId="2" fillId="0" borderId="0" xfId="0" applyNumberFormat="1" applyFont="1" applyAlignment="1" applyProtection="1">
      <alignment/>
      <protection locked="0"/>
    </xf>
    <xf numFmtId="190" fontId="0" fillId="0" borderId="31" xfId="0" applyNumberFormat="1" applyBorder="1" applyAlignment="1" applyProtection="1">
      <alignment/>
      <protection locked="0"/>
    </xf>
    <xf numFmtId="0" fontId="16" fillId="0" borderId="0" xfId="57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9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190" fontId="78" fillId="0" borderId="0" xfId="0" applyNumberFormat="1" applyFont="1" applyAlignment="1">
      <alignment/>
    </xf>
    <xf numFmtId="0" fontId="78" fillId="0" borderId="0" xfId="0" applyFont="1" applyFill="1" applyBorder="1" applyAlignment="1">
      <alignment/>
    </xf>
    <xf numFmtId="190" fontId="78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190" fontId="79" fillId="34" borderId="10" xfId="0" applyNumberFormat="1" applyFont="1" applyFill="1" applyBorder="1" applyAlignment="1">
      <alignment/>
    </xf>
    <xf numFmtId="0" fontId="79" fillId="34" borderId="12" xfId="0" applyFont="1" applyFill="1" applyBorder="1" applyAlignment="1">
      <alignment wrapText="1"/>
    </xf>
    <xf numFmtId="0" fontId="78" fillId="0" borderId="16" xfId="0" applyFont="1" applyFill="1" applyBorder="1" applyAlignment="1">
      <alignment/>
    </xf>
    <xf numFmtId="190" fontId="79" fillId="33" borderId="10" xfId="0" applyNumberFormat="1" applyFont="1" applyFill="1" applyBorder="1" applyAlignment="1">
      <alignment/>
    </xf>
    <xf numFmtId="0" fontId="79" fillId="33" borderId="12" xfId="0" applyFont="1" applyFill="1" applyBorder="1" applyAlignment="1">
      <alignment wrapText="1"/>
    </xf>
    <xf numFmtId="190" fontId="78" fillId="0" borderId="16" xfId="0" applyNumberFormat="1" applyFont="1" applyFill="1" applyBorder="1" applyAlignment="1">
      <alignment/>
    </xf>
    <xf numFmtId="0" fontId="79" fillId="33" borderId="0" xfId="0" applyFont="1" applyFill="1" applyBorder="1" applyAlignment="1" applyProtection="1">
      <alignment wrapText="1"/>
      <protection/>
    </xf>
    <xf numFmtId="0" fontId="78" fillId="0" borderId="16" xfId="0" applyNumberFormat="1" applyFont="1" applyFill="1" applyBorder="1" applyAlignment="1">
      <alignment/>
    </xf>
    <xf numFmtId="0" fontId="79" fillId="0" borderId="0" xfId="0" applyFont="1" applyFill="1" applyBorder="1" applyAlignment="1" applyProtection="1">
      <alignment wrapText="1"/>
      <protection/>
    </xf>
    <xf numFmtId="0" fontId="80" fillId="0" borderId="0" xfId="0" applyFont="1" applyFill="1" applyBorder="1" applyAlignment="1" applyProtection="1">
      <alignment wrapText="1"/>
      <protection/>
    </xf>
    <xf numFmtId="0" fontId="81" fillId="35" borderId="0" xfId="0" applyFont="1" applyFill="1" applyBorder="1" applyAlignment="1" applyProtection="1">
      <alignment wrapText="1"/>
      <protection/>
    </xf>
    <xf numFmtId="0" fontId="78" fillId="0" borderId="16" xfId="0" applyFont="1" applyBorder="1" applyAlignment="1">
      <alignment/>
    </xf>
    <xf numFmtId="0" fontId="79" fillId="34" borderId="12" xfId="0" applyFont="1" applyFill="1" applyBorder="1" applyAlignment="1">
      <alignment/>
    </xf>
    <xf numFmtId="0" fontId="78" fillId="0" borderId="0" xfId="0" applyFont="1" applyBorder="1" applyAlignment="1">
      <alignment wrapText="1"/>
    </xf>
    <xf numFmtId="0" fontId="79" fillId="0" borderId="0" xfId="0" applyFont="1" applyFill="1" applyBorder="1" applyAlignment="1">
      <alignment wrapText="1"/>
    </xf>
    <xf numFmtId="0" fontId="79" fillId="33" borderId="0" xfId="0" applyFont="1" applyFill="1" applyBorder="1" applyAlignment="1">
      <alignment wrapText="1"/>
    </xf>
    <xf numFmtId="0" fontId="80" fillId="0" borderId="0" xfId="0" applyFont="1" applyFill="1" applyBorder="1" applyAlignment="1">
      <alignment wrapText="1"/>
    </xf>
    <xf numFmtId="0" fontId="81" fillId="35" borderId="0" xfId="0" applyFont="1" applyFill="1" applyBorder="1" applyAlignment="1">
      <alignment wrapText="1"/>
    </xf>
    <xf numFmtId="0" fontId="79" fillId="33" borderId="15" xfId="0" applyFont="1" applyFill="1" applyBorder="1" applyAlignment="1">
      <alignment horizontal="center"/>
    </xf>
    <xf numFmtId="0" fontId="81" fillId="0" borderId="0" xfId="0" applyFont="1" applyAlignment="1">
      <alignment/>
    </xf>
    <xf numFmtId="190" fontId="78" fillId="0" borderId="16" xfId="0" applyNumberFormat="1" applyFon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189" fontId="11" fillId="0" borderId="29" xfId="63" applyNumberFormat="1" applyFont="1" applyFill="1" applyBorder="1" applyAlignment="1" applyProtection="1">
      <alignment horizontal="center" vertical="center"/>
      <protection locked="0"/>
    </xf>
    <xf numFmtId="1" fontId="8" fillId="0" borderId="0" xfId="63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82" fillId="0" borderId="32" xfId="0" applyFont="1" applyBorder="1" applyAlignment="1">
      <alignment horizontal="center"/>
    </xf>
    <xf numFmtId="0" fontId="82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83" fillId="0" borderId="37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3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6" fillId="0" borderId="44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 Year Profit/Loss Projection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2125"/>
          <c:w val="0.9512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Profit &amp; Loss Projection'!$N$6:$P$6</c:f>
              <c:strCache/>
            </c:strRef>
          </c:cat>
          <c:val>
            <c:numRef>
              <c:f>'4. Profit &amp; Loss Projection'!$N$45:$P$45</c:f>
              <c:numCache/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8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</xdr:row>
      <xdr:rowOff>161925</xdr:rowOff>
    </xdr:from>
    <xdr:to>
      <xdr:col>4</xdr:col>
      <xdr:colOff>514350</xdr:colOff>
      <xdr:row>62</xdr:row>
      <xdr:rowOff>123825</xdr:rowOff>
    </xdr:to>
    <xdr:graphicFrame>
      <xdr:nvGraphicFramePr>
        <xdr:cNvPr id="1" name="Chart 2"/>
        <xdr:cNvGraphicFramePr/>
      </xdr:nvGraphicFramePr>
      <xdr:xfrm>
        <a:off x="1809750" y="9163050"/>
        <a:ext cx="4581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Tax@34%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0.421875" style="0" customWidth="1"/>
    <col min="2" max="2" width="25.7109375" style="0" customWidth="1"/>
    <col min="3" max="14" width="24.00390625" style="0" customWidth="1"/>
    <col min="15" max="15" width="23.8515625" style="0" customWidth="1"/>
    <col min="16" max="17" width="22.00390625" style="0" customWidth="1"/>
  </cols>
  <sheetData>
    <row r="1" spans="2:17" ht="18">
      <c r="B1" s="73" t="s">
        <v>235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2.75">
      <c r="B2" s="50"/>
      <c r="C2" s="50"/>
      <c r="D2" s="74" t="s">
        <v>152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5.75">
      <c r="B3" s="2" t="s">
        <v>97</v>
      </c>
    </row>
    <row r="5" spans="2:14" ht="16.5" customHeight="1">
      <c r="B5" s="56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7" ht="16.5" customHeight="1">
      <c r="A6" s="286" t="s">
        <v>59</v>
      </c>
      <c r="B6" s="57"/>
      <c r="C6" s="203">
        <v>41487</v>
      </c>
      <c r="D6" s="203">
        <v>41518</v>
      </c>
      <c r="E6" s="58" t="s">
        <v>161</v>
      </c>
      <c r="F6" s="203">
        <v>41579</v>
      </c>
      <c r="G6" s="203">
        <v>41609</v>
      </c>
      <c r="H6" s="58" t="s">
        <v>162</v>
      </c>
      <c r="I6" s="58" t="s">
        <v>163</v>
      </c>
      <c r="J6" s="58" t="s">
        <v>164</v>
      </c>
      <c r="K6" s="203">
        <v>41730</v>
      </c>
      <c r="L6" s="58" t="s">
        <v>165</v>
      </c>
      <c r="M6" s="58" t="s">
        <v>166</v>
      </c>
      <c r="N6" s="58" t="s">
        <v>167</v>
      </c>
      <c r="O6" s="4" t="s">
        <v>19</v>
      </c>
      <c r="P6" s="51" t="s">
        <v>93</v>
      </c>
      <c r="Q6" s="51" t="s">
        <v>94</v>
      </c>
    </row>
    <row r="7" spans="1:17" ht="16.5" customHeight="1">
      <c r="A7" s="286"/>
      <c r="B7" s="59" t="s">
        <v>96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34">
        <v>0</v>
      </c>
      <c r="P7" s="52">
        <v>0</v>
      </c>
      <c r="Q7" s="52">
        <v>0</v>
      </c>
    </row>
    <row r="8" spans="1:17" ht="16.5" customHeight="1">
      <c r="A8" s="286"/>
      <c r="B8" s="60" t="s">
        <v>17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5">
        <f>SUM(C8:N8)</f>
        <v>0</v>
      </c>
      <c r="P8" s="53"/>
      <c r="Q8" s="53"/>
    </row>
    <row r="9" spans="1:17" ht="16.5" customHeight="1" thickBot="1">
      <c r="A9" s="286"/>
      <c r="B9" s="64" t="s">
        <v>68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5"/>
      <c r="P9" s="65"/>
      <c r="Q9" s="65"/>
    </row>
    <row r="10" spans="2:17" s="69" customFormat="1" ht="16.5" customHeight="1">
      <c r="B10" s="70" t="s">
        <v>18</v>
      </c>
      <c r="C10" s="71">
        <f>SUM(C8*C9)</f>
        <v>0</v>
      </c>
      <c r="D10" s="71">
        <f aca="true" t="shared" si="0" ref="D10:N10">SUM(D8*D9)</f>
        <v>0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2">
        <f>SUM(C10:N10)</f>
        <v>0</v>
      </c>
      <c r="P10" s="72">
        <f>SUM(P8*P9)</f>
        <v>0</v>
      </c>
      <c r="Q10" s="72">
        <f>SUM(Q8*Q9)</f>
        <v>0</v>
      </c>
    </row>
    <row r="11" ht="16.5" customHeight="1">
      <c r="Q11" s="50"/>
    </row>
    <row r="12" spans="2:14" ht="16.5" customHeight="1">
      <c r="B12" s="5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7" ht="16.5" customHeight="1">
      <c r="A13" s="286" t="s">
        <v>60</v>
      </c>
      <c r="B13" s="57"/>
      <c r="C13" s="203">
        <v>41487</v>
      </c>
      <c r="D13" s="203">
        <v>41518</v>
      </c>
      <c r="E13" s="58" t="s">
        <v>161</v>
      </c>
      <c r="F13" s="203">
        <v>41579</v>
      </c>
      <c r="G13" s="203">
        <v>41609</v>
      </c>
      <c r="H13" s="58" t="s">
        <v>162</v>
      </c>
      <c r="I13" s="58" t="s">
        <v>163</v>
      </c>
      <c r="J13" s="58" t="s">
        <v>164</v>
      </c>
      <c r="K13" s="203">
        <v>41730</v>
      </c>
      <c r="L13" s="58" t="s">
        <v>165</v>
      </c>
      <c r="M13" s="58" t="s">
        <v>166</v>
      </c>
      <c r="N13" s="58" t="s">
        <v>167</v>
      </c>
      <c r="O13" s="4" t="s">
        <v>19</v>
      </c>
      <c r="P13" s="51" t="s">
        <v>93</v>
      </c>
      <c r="Q13" s="51" t="s">
        <v>94</v>
      </c>
    </row>
    <row r="14" spans="1:17" ht="16.5" customHeight="1">
      <c r="A14" s="286"/>
      <c r="B14" s="59" t="s">
        <v>96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34">
        <v>0</v>
      </c>
      <c r="P14" s="52">
        <v>0</v>
      </c>
      <c r="Q14" s="52">
        <v>0</v>
      </c>
    </row>
    <row r="15" spans="1:17" ht="16.5" customHeight="1">
      <c r="A15" s="286"/>
      <c r="B15" s="60" t="s">
        <v>17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">
        <f>SUM(C15:N15)</f>
        <v>0</v>
      </c>
      <c r="P15" s="53"/>
      <c r="Q15" s="53"/>
    </row>
    <row r="16" spans="1:17" ht="16.5" customHeight="1" thickBot="1">
      <c r="A16" s="286"/>
      <c r="B16" s="64" t="s">
        <v>68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48"/>
      <c r="P16" s="54"/>
      <c r="Q16" s="54"/>
    </row>
    <row r="17" spans="2:17" s="69" customFormat="1" ht="16.5" customHeight="1">
      <c r="B17" s="70" t="s">
        <v>18</v>
      </c>
      <c r="C17" s="71">
        <f>SUM(C15*C16)</f>
        <v>0</v>
      </c>
      <c r="D17" s="71">
        <f aca="true" t="shared" si="1" ref="D17:M17">SUM(D15*D16)</f>
        <v>0</v>
      </c>
      <c r="E17" s="71">
        <f t="shared" si="1"/>
        <v>0</v>
      </c>
      <c r="F17" s="71">
        <f>SUM(F15*F16)</f>
        <v>0</v>
      </c>
      <c r="G17" s="71">
        <f t="shared" si="1"/>
        <v>0</v>
      </c>
      <c r="H17" s="71">
        <f t="shared" si="1"/>
        <v>0</v>
      </c>
      <c r="I17" s="71">
        <f>SUM(I15*I16)</f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>SUM(N15*N16)</f>
        <v>0</v>
      </c>
      <c r="O17" s="72">
        <f>SUM(C17:N17)</f>
        <v>0</v>
      </c>
      <c r="P17" s="72">
        <f>SUM(P15*P16)</f>
        <v>0</v>
      </c>
      <c r="Q17" s="72">
        <f>SUM(Q15*Q16)</f>
        <v>0</v>
      </c>
    </row>
    <row r="18" ht="16.5" customHeight="1"/>
    <row r="19" spans="2:14" ht="16.5" customHeight="1">
      <c r="B19" s="56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7" ht="16.5" customHeight="1">
      <c r="A20" s="286" t="s">
        <v>61</v>
      </c>
      <c r="B20" s="57"/>
      <c r="C20" s="203">
        <v>41487</v>
      </c>
      <c r="D20" s="203">
        <v>41518</v>
      </c>
      <c r="E20" s="58" t="s">
        <v>161</v>
      </c>
      <c r="F20" s="203">
        <v>41579</v>
      </c>
      <c r="G20" s="203">
        <v>41609</v>
      </c>
      <c r="H20" s="58" t="s">
        <v>162</v>
      </c>
      <c r="I20" s="58" t="s">
        <v>163</v>
      </c>
      <c r="J20" s="58" t="s">
        <v>164</v>
      </c>
      <c r="K20" s="203">
        <v>41730</v>
      </c>
      <c r="L20" s="58" t="s">
        <v>165</v>
      </c>
      <c r="M20" s="58" t="s">
        <v>166</v>
      </c>
      <c r="N20" s="58" t="s">
        <v>167</v>
      </c>
      <c r="O20" s="4" t="s">
        <v>19</v>
      </c>
      <c r="P20" s="51" t="s">
        <v>93</v>
      </c>
      <c r="Q20" s="51" t="s">
        <v>94</v>
      </c>
    </row>
    <row r="21" spans="1:17" ht="16.5" customHeight="1">
      <c r="A21" s="286"/>
      <c r="B21" s="59" t="s">
        <v>96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34">
        <v>0</v>
      </c>
      <c r="P21" s="52">
        <v>0</v>
      </c>
      <c r="Q21" s="52">
        <v>0</v>
      </c>
    </row>
    <row r="22" spans="1:17" ht="16.5" customHeight="1">
      <c r="A22" s="286"/>
      <c r="B22" s="60" t="s">
        <v>17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5">
        <f>SUM(C22:N22)</f>
        <v>0</v>
      </c>
      <c r="P22" s="53"/>
      <c r="Q22" s="53"/>
    </row>
    <row r="23" spans="1:17" ht="16.5" customHeight="1" thickBot="1">
      <c r="A23" s="286"/>
      <c r="B23" s="64" t="s">
        <v>68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/>
      <c r="P23" s="54"/>
      <c r="Q23" s="54"/>
    </row>
    <row r="24" spans="2:17" s="69" customFormat="1" ht="16.5" customHeight="1">
      <c r="B24" s="70" t="s">
        <v>18</v>
      </c>
      <c r="C24" s="71">
        <f>SUM(C22*C23)</f>
        <v>0</v>
      </c>
      <c r="D24" s="71">
        <f aca="true" t="shared" si="2" ref="D24:N24">SUM(D22*D23)</f>
        <v>0</v>
      </c>
      <c r="E24" s="71">
        <f t="shared" si="2"/>
        <v>0</v>
      </c>
      <c r="F24" s="71">
        <f t="shared" si="2"/>
        <v>0</v>
      </c>
      <c r="G24" s="71">
        <f t="shared" si="2"/>
        <v>0</v>
      </c>
      <c r="H24" s="71">
        <f t="shared" si="2"/>
        <v>0</v>
      </c>
      <c r="I24" s="71">
        <f>SUM(I22*I23)</f>
        <v>0</v>
      </c>
      <c r="J24" s="71">
        <f t="shared" si="2"/>
        <v>0</v>
      </c>
      <c r="K24" s="71">
        <f t="shared" si="2"/>
        <v>0</v>
      </c>
      <c r="L24" s="71">
        <f t="shared" si="2"/>
        <v>0</v>
      </c>
      <c r="M24" s="71">
        <f t="shared" si="2"/>
        <v>0</v>
      </c>
      <c r="N24" s="71">
        <f t="shared" si="2"/>
        <v>0</v>
      </c>
      <c r="O24" s="72">
        <f>SUM(C24:N24)</f>
        <v>0</v>
      </c>
      <c r="P24" s="72">
        <f>SUM(P22*P23)</f>
        <v>0</v>
      </c>
      <c r="Q24" s="72">
        <f>SUM(Q22*Q23)</f>
        <v>0</v>
      </c>
    </row>
    <row r="25" spans="2:17" s="46" customFormat="1" ht="16.5" customHeight="1"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2:14" ht="16.5" customHeight="1">
      <c r="B26" s="56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7" ht="16.5" customHeight="1">
      <c r="A27" s="286" t="s">
        <v>158</v>
      </c>
      <c r="B27" s="57"/>
      <c r="C27" s="203">
        <v>41487</v>
      </c>
      <c r="D27" s="203">
        <v>41518</v>
      </c>
      <c r="E27" s="58" t="s">
        <v>161</v>
      </c>
      <c r="F27" s="203">
        <v>41579</v>
      </c>
      <c r="G27" s="203">
        <v>41609</v>
      </c>
      <c r="H27" s="58" t="s">
        <v>162</v>
      </c>
      <c r="I27" s="58" t="s">
        <v>163</v>
      </c>
      <c r="J27" s="58" t="s">
        <v>164</v>
      </c>
      <c r="K27" s="203">
        <v>41730</v>
      </c>
      <c r="L27" s="58" t="s">
        <v>165</v>
      </c>
      <c r="M27" s="58" t="s">
        <v>166</v>
      </c>
      <c r="N27" s="58" t="s">
        <v>167</v>
      </c>
      <c r="O27" s="4" t="s">
        <v>19</v>
      </c>
      <c r="P27" s="51" t="s">
        <v>93</v>
      </c>
      <c r="Q27" s="51" t="s">
        <v>94</v>
      </c>
    </row>
    <row r="28" spans="1:17" ht="16.5" customHeight="1">
      <c r="A28" s="286"/>
      <c r="B28" s="59" t="s">
        <v>96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34">
        <v>0</v>
      </c>
      <c r="P28" s="52">
        <v>0</v>
      </c>
      <c r="Q28" s="52">
        <v>0</v>
      </c>
    </row>
    <row r="29" spans="1:17" ht="16.5" customHeight="1">
      <c r="A29" s="286"/>
      <c r="B29" s="60" t="s">
        <v>17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">
        <f>SUM(C29:N29)</f>
        <v>0</v>
      </c>
      <c r="P29" s="53"/>
      <c r="Q29" s="53"/>
    </row>
    <row r="30" spans="1:17" ht="16.5" customHeight="1" thickBot="1">
      <c r="A30" s="286"/>
      <c r="B30" s="64" t="s">
        <v>68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48"/>
      <c r="P30" s="54"/>
      <c r="Q30" s="54"/>
    </row>
    <row r="31" spans="2:17" s="69" customFormat="1" ht="16.5" customHeight="1">
      <c r="B31" s="70" t="s">
        <v>18</v>
      </c>
      <c r="C31" s="71">
        <f>SUM(C29*C30)</f>
        <v>0</v>
      </c>
      <c r="D31" s="71">
        <f aca="true" t="shared" si="3" ref="D31:N31">SUM(D29*D30)</f>
        <v>0</v>
      </c>
      <c r="E31" s="71">
        <f t="shared" si="3"/>
        <v>0</v>
      </c>
      <c r="F31" s="71">
        <f t="shared" si="3"/>
        <v>0</v>
      </c>
      <c r="G31" s="71">
        <f t="shared" si="3"/>
        <v>0</v>
      </c>
      <c r="H31" s="71">
        <f t="shared" si="3"/>
        <v>0</v>
      </c>
      <c r="I31" s="71">
        <f>SUM(I29*I30)</f>
        <v>0</v>
      </c>
      <c r="J31" s="71">
        <f t="shared" si="3"/>
        <v>0</v>
      </c>
      <c r="K31" s="71">
        <f t="shared" si="3"/>
        <v>0</v>
      </c>
      <c r="L31" s="71">
        <f t="shared" si="3"/>
        <v>0</v>
      </c>
      <c r="M31" s="71">
        <f t="shared" si="3"/>
        <v>0</v>
      </c>
      <c r="N31" s="71">
        <f t="shared" si="3"/>
        <v>0</v>
      </c>
      <c r="O31" s="72">
        <f>SUM(C31:N31)</f>
        <v>0</v>
      </c>
      <c r="P31" s="72">
        <f>SUM(P29*P30)</f>
        <v>0</v>
      </c>
      <c r="Q31" s="72">
        <f>SUM(Q29*Q30)</f>
        <v>0</v>
      </c>
    </row>
    <row r="32" spans="2:17" s="46" customFormat="1" ht="16.5" customHeight="1">
      <c r="B32" s="1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2:14" ht="16.5" customHeight="1">
      <c r="B33" s="56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7" ht="16.5" customHeight="1">
      <c r="A34" s="286" t="s">
        <v>157</v>
      </c>
      <c r="B34" s="57"/>
      <c r="C34" s="203">
        <v>41487</v>
      </c>
      <c r="D34" s="203">
        <v>41518</v>
      </c>
      <c r="E34" s="58" t="s">
        <v>161</v>
      </c>
      <c r="F34" s="203">
        <v>41579</v>
      </c>
      <c r="G34" s="203">
        <v>41609</v>
      </c>
      <c r="H34" s="58" t="s">
        <v>162</v>
      </c>
      <c r="I34" s="58" t="s">
        <v>163</v>
      </c>
      <c r="J34" s="58" t="s">
        <v>164</v>
      </c>
      <c r="K34" s="203">
        <v>41730</v>
      </c>
      <c r="L34" s="58" t="s">
        <v>165</v>
      </c>
      <c r="M34" s="58" t="s">
        <v>166</v>
      </c>
      <c r="N34" s="58" t="s">
        <v>167</v>
      </c>
      <c r="O34" s="4" t="s">
        <v>19</v>
      </c>
      <c r="P34" s="51" t="s">
        <v>93</v>
      </c>
      <c r="Q34" s="51" t="s">
        <v>94</v>
      </c>
    </row>
    <row r="35" spans="1:17" ht="16.5" customHeight="1">
      <c r="A35" s="286"/>
      <c r="B35" s="59" t="s">
        <v>96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34">
        <v>0</v>
      </c>
      <c r="P35" s="52">
        <v>0</v>
      </c>
      <c r="Q35" s="52">
        <v>0</v>
      </c>
    </row>
    <row r="36" spans="1:17" ht="16.5" customHeight="1">
      <c r="A36" s="286"/>
      <c r="B36" s="60" t="s">
        <v>17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5">
        <f>SUM(C36:N36)</f>
        <v>0</v>
      </c>
      <c r="P36" s="53"/>
      <c r="Q36" s="53"/>
    </row>
    <row r="37" spans="1:17" ht="16.5" customHeight="1">
      <c r="A37" s="286"/>
      <c r="B37" s="62" t="s">
        <v>68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49"/>
      <c r="P37" s="55"/>
      <c r="Q37" s="55"/>
    </row>
    <row r="38" spans="2:17" s="69" customFormat="1" ht="16.5" customHeight="1">
      <c r="B38" s="66" t="s">
        <v>18</v>
      </c>
      <c r="C38" s="67">
        <f>SUM(C36*C37)</f>
        <v>0</v>
      </c>
      <c r="D38" s="67">
        <f aca="true" t="shared" si="4" ref="D38:N38">SUM(D36*D37)</f>
        <v>0</v>
      </c>
      <c r="E38" s="67">
        <f t="shared" si="4"/>
        <v>0</v>
      </c>
      <c r="F38" s="67">
        <f t="shared" si="4"/>
        <v>0</v>
      </c>
      <c r="G38" s="67">
        <f t="shared" si="4"/>
        <v>0</v>
      </c>
      <c r="H38" s="67">
        <f t="shared" si="4"/>
        <v>0</v>
      </c>
      <c r="I38" s="67">
        <f>SUM(I36*I37)</f>
        <v>0</v>
      </c>
      <c r="J38" s="67">
        <f t="shared" si="4"/>
        <v>0</v>
      </c>
      <c r="K38" s="67">
        <f t="shared" si="4"/>
        <v>0</v>
      </c>
      <c r="L38" s="67">
        <f t="shared" si="4"/>
        <v>0</v>
      </c>
      <c r="M38" s="67">
        <f t="shared" si="4"/>
        <v>0</v>
      </c>
      <c r="N38" s="67">
        <f t="shared" si="4"/>
        <v>0</v>
      </c>
      <c r="O38" s="68">
        <f>SUM(C38:N38)</f>
        <v>0</v>
      </c>
      <c r="P38" s="68">
        <f>SUM(P36*P37)</f>
        <v>0</v>
      </c>
      <c r="Q38" s="68">
        <f>SUM(Q36*Q37)</f>
        <v>0</v>
      </c>
    </row>
    <row r="39" spans="2:17" s="47" customFormat="1" ht="16.5" customHeight="1">
      <c r="B39" s="1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s="47" customFormat="1" ht="16.5" customHeight="1">
      <c r="B40" s="1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s="47" customFormat="1" ht="16.5" customHeight="1">
      <c r="B41" s="1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t="16.5" customHeight="1">
      <c r="B42" s="7" t="s">
        <v>69</v>
      </c>
      <c r="C42" s="26">
        <f>SUM(C10+C17+C24+C31+C38)</f>
        <v>0</v>
      </c>
      <c r="D42" s="26">
        <f aca="true" t="shared" si="5" ref="D42:Q42">SUM(D10+D17+D24+D31+D38)</f>
        <v>0</v>
      </c>
      <c r="E42" s="26">
        <f t="shared" si="5"/>
        <v>0</v>
      </c>
      <c r="F42" s="26">
        <f t="shared" si="5"/>
        <v>0</v>
      </c>
      <c r="G42" s="26">
        <f t="shared" si="5"/>
        <v>0</v>
      </c>
      <c r="H42" s="26">
        <f t="shared" si="5"/>
        <v>0</v>
      </c>
      <c r="I42" s="26">
        <f t="shared" si="5"/>
        <v>0</v>
      </c>
      <c r="J42" s="26">
        <f t="shared" si="5"/>
        <v>0</v>
      </c>
      <c r="K42" s="26">
        <f t="shared" si="5"/>
        <v>0</v>
      </c>
      <c r="L42" s="26">
        <f t="shared" si="5"/>
        <v>0</v>
      </c>
      <c r="M42" s="26">
        <f t="shared" si="5"/>
        <v>0</v>
      </c>
      <c r="N42" s="26">
        <f t="shared" si="5"/>
        <v>0</v>
      </c>
      <c r="O42" s="9">
        <f t="shared" si="5"/>
        <v>0</v>
      </c>
      <c r="P42" s="9">
        <f t="shared" si="5"/>
        <v>0</v>
      </c>
      <c r="Q42" s="9">
        <f t="shared" si="5"/>
        <v>0</v>
      </c>
    </row>
  </sheetData>
  <sheetProtection password="CC12" sheet="1" objects="1" scenarios="1"/>
  <mergeCells count="5">
    <mergeCell ref="A6:A9"/>
    <mergeCell ref="A13:A16"/>
    <mergeCell ref="A20:A23"/>
    <mergeCell ref="A27:A30"/>
    <mergeCell ref="A34:A3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Normal="80" zoomScaleSheetLayoutView="10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6" sqref="O16"/>
    </sheetView>
  </sheetViews>
  <sheetFormatPr defaultColWidth="9.140625" defaultRowHeight="12.75"/>
  <cols>
    <col min="1" max="1" width="26.57421875" style="50" customWidth="1"/>
    <col min="2" max="2" width="20.8515625" style="50" bestFit="1" customWidth="1"/>
    <col min="3" max="3" width="20.57421875" style="50" bestFit="1" customWidth="1"/>
    <col min="4" max="4" width="20.140625" style="50" bestFit="1" customWidth="1"/>
    <col min="5" max="5" width="20.8515625" style="50" bestFit="1" customWidth="1"/>
    <col min="6" max="15" width="19.57421875" style="50" customWidth="1"/>
    <col min="16" max="16" width="20.57421875" style="50" bestFit="1" customWidth="1"/>
    <col min="17" max="16384" width="9.140625" style="50" customWidth="1"/>
  </cols>
  <sheetData>
    <row r="1" ht="20.25">
      <c r="A1" s="204"/>
    </row>
    <row r="3" ht="15.75">
      <c r="A3" s="75" t="s">
        <v>189</v>
      </c>
    </row>
    <row r="4" ht="12.75">
      <c r="O4" s="201"/>
    </row>
    <row r="5" ht="12.75">
      <c r="A5" s="205" t="s">
        <v>67</v>
      </c>
    </row>
    <row r="6" spans="1:16" ht="12.75">
      <c r="A6" s="57"/>
      <c r="B6" s="206" t="s">
        <v>190</v>
      </c>
      <c r="C6" s="206" t="s">
        <v>191</v>
      </c>
      <c r="D6" s="206" t="s">
        <v>192</v>
      </c>
      <c r="E6" s="206" t="s">
        <v>193</v>
      </c>
      <c r="F6" s="206" t="s">
        <v>194</v>
      </c>
      <c r="G6" s="206" t="s">
        <v>195</v>
      </c>
      <c r="H6" s="206" t="s">
        <v>196</v>
      </c>
      <c r="I6" s="206" t="s">
        <v>197</v>
      </c>
      <c r="J6" s="206" t="s">
        <v>198</v>
      </c>
      <c r="K6" s="206" t="s">
        <v>199</v>
      </c>
      <c r="L6" s="206" t="s">
        <v>200</v>
      </c>
      <c r="M6" s="206" t="s">
        <v>201</v>
      </c>
      <c r="N6" s="207" t="s">
        <v>19</v>
      </c>
      <c r="O6" s="197" t="s">
        <v>93</v>
      </c>
      <c r="P6" s="197" t="s">
        <v>94</v>
      </c>
    </row>
    <row r="7" spans="1:16" s="92" customFormat="1" ht="12.75">
      <c r="A7" s="208" t="s">
        <v>59</v>
      </c>
      <c r="B7" s="209">
        <f>'1. Sales Forecast'!C10</f>
        <v>0</v>
      </c>
      <c r="C7" s="209">
        <f>'1. Sales Forecast'!D10</f>
        <v>0</v>
      </c>
      <c r="D7" s="209">
        <f>'1. Sales Forecast'!E10</f>
        <v>0</v>
      </c>
      <c r="E7" s="209">
        <f>'1. Sales Forecast'!F10</f>
        <v>0</v>
      </c>
      <c r="F7" s="209">
        <f>'1. Sales Forecast'!G10</f>
        <v>0</v>
      </c>
      <c r="G7" s="209">
        <f>'1. Sales Forecast'!H10</f>
        <v>0</v>
      </c>
      <c r="H7" s="209">
        <f>'1. Sales Forecast'!I10</f>
        <v>0</v>
      </c>
      <c r="I7" s="209">
        <f>'1. Sales Forecast'!J10</f>
        <v>0</v>
      </c>
      <c r="J7" s="209">
        <f>'1. Sales Forecast'!K10</f>
        <v>0</v>
      </c>
      <c r="K7" s="209">
        <f>'1. Sales Forecast'!L10</f>
        <v>0</v>
      </c>
      <c r="L7" s="209">
        <f>'1. Sales Forecast'!M10</f>
        <v>0</v>
      </c>
      <c r="M7" s="209">
        <f>'1. Sales Forecast'!N10</f>
        <v>0</v>
      </c>
      <c r="N7" s="210">
        <f aca="true" t="shared" si="0" ref="N7:N12">SUM(B7:M7)</f>
        <v>0</v>
      </c>
      <c r="O7" s="211">
        <f>N7*1.05</f>
        <v>0</v>
      </c>
      <c r="P7" s="211">
        <f>O7*1.05</f>
        <v>0</v>
      </c>
    </row>
    <row r="8" spans="1:16" s="92" customFormat="1" ht="12.75">
      <c r="A8" s="257" t="s">
        <v>60</v>
      </c>
      <c r="B8" s="210">
        <f>'1. Sales Forecast'!C17</f>
        <v>0</v>
      </c>
      <c r="C8" s="210">
        <f>'1. Sales Forecast'!D17</f>
        <v>0</v>
      </c>
      <c r="D8" s="210">
        <f>'1. Sales Forecast'!E17</f>
        <v>0</v>
      </c>
      <c r="E8" s="210">
        <f>'1. Sales Forecast'!F17</f>
        <v>0</v>
      </c>
      <c r="F8" s="210">
        <f>'1. Sales Forecast'!G17</f>
        <v>0</v>
      </c>
      <c r="G8" s="210">
        <f>'1. Sales Forecast'!H17</f>
        <v>0</v>
      </c>
      <c r="H8" s="210">
        <f>'1. Sales Forecast'!I17</f>
        <v>0</v>
      </c>
      <c r="I8" s="210">
        <f>'1. Sales Forecast'!J17</f>
        <v>0</v>
      </c>
      <c r="J8" s="210">
        <f>'1. Sales Forecast'!K17</f>
        <v>0</v>
      </c>
      <c r="K8" s="210">
        <f>'1. Sales Forecast'!L17</f>
        <v>0</v>
      </c>
      <c r="L8" s="210">
        <f>'1. Sales Forecast'!M17</f>
        <v>0</v>
      </c>
      <c r="M8" s="210">
        <f>'1. Sales Forecast'!N17</f>
        <v>0</v>
      </c>
      <c r="N8" s="210">
        <f t="shared" si="0"/>
        <v>0</v>
      </c>
      <c r="O8" s="211">
        <f aca="true" t="shared" si="1" ref="O8:P11">N8*1.05</f>
        <v>0</v>
      </c>
      <c r="P8" s="211">
        <f t="shared" si="1"/>
        <v>0</v>
      </c>
    </row>
    <row r="9" spans="1:16" s="92" customFormat="1" ht="12.75">
      <c r="A9" s="257" t="s">
        <v>228</v>
      </c>
      <c r="B9" s="210">
        <f>'1. Sales Forecast'!C24</f>
        <v>0</v>
      </c>
      <c r="C9" s="210">
        <f>'1. Sales Forecast'!D24</f>
        <v>0</v>
      </c>
      <c r="D9" s="210">
        <f>'1. Sales Forecast'!E24</f>
        <v>0</v>
      </c>
      <c r="E9" s="210">
        <f>'1. Sales Forecast'!F24</f>
        <v>0</v>
      </c>
      <c r="F9" s="210">
        <f>'1. Sales Forecast'!G24</f>
        <v>0</v>
      </c>
      <c r="G9" s="210">
        <f>'1. Sales Forecast'!H24</f>
        <v>0</v>
      </c>
      <c r="H9" s="210">
        <f>'1. Sales Forecast'!I24</f>
        <v>0</v>
      </c>
      <c r="I9" s="210">
        <f>'1. Sales Forecast'!J24</f>
        <v>0</v>
      </c>
      <c r="J9" s="210">
        <f>'1. Sales Forecast'!K24</f>
        <v>0</v>
      </c>
      <c r="K9" s="210">
        <f>'1. Sales Forecast'!L24</f>
        <v>0</v>
      </c>
      <c r="L9" s="210">
        <f>'1. Sales Forecast'!M24</f>
        <v>0</v>
      </c>
      <c r="M9" s="210">
        <f>'1. Sales Forecast'!N24</f>
        <v>0</v>
      </c>
      <c r="N9" s="210">
        <f t="shared" si="0"/>
        <v>0</v>
      </c>
      <c r="O9" s="211">
        <f t="shared" si="1"/>
        <v>0</v>
      </c>
      <c r="P9" s="211">
        <f t="shared" si="1"/>
        <v>0</v>
      </c>
    </row>
    <row r="10" spans="1:16" s="92" customFormat="1" ht="12.75">
      <c r="A10" s="257"/>
      <c r="B10" s="210">
        <f>'1. Sales Forecast'!C31</f>
        <v>0</v>
      </c>
      <c r="C10" s="210">
        <f>'1. Sales Forecast'!D31</f>
        <v>0</v>
      </c>
      <c r="D10" s="210">
        <f>'1. Sales Forecast'!E31</f>
        <v>0</v>
      </c>
      <c r="E10" s="210">
        <f>'1. Sales Forecast'!F31</f>
        <v>0</v>
      </c>
      <c r="F10" s="210">
        <f>'1. Sales Forecast'!G31</f>
        <v>0</v>
      </c>
      <c r="G10" s="210">
        <f>'1. Sales Forecast'!H31</f>
        <v>0</v>
      </c>
      <c r="H10" s="210">
        <f>'1. Sales Forecast'!I31</f>
        <v>0</v>
      </c>
      <c r="I10" s="210">
        <f>'1. Sales Forecast'!J31</f>
        <v>0</v>
      </c>
      <c r="J10" s="210">
        <f>'1. Sales Forecast'!K31</f>
        <v>0</v>
      </c>
      <c r="K10" s="210">
        <f>'1. Sales Forecast'!L31</f>
        <v>0</v>
      </c>
      <c r="L10" s="210">
        <f>'1. Sales Forecast'!M31</f>
        <v>0</v>
      </c>
      <c r="M10" s="210">
        <f>'1. Sales Forecast'!N31</f>
        <v>0</v>
      </c>
      <c r="N10" s="210">
        <f t="shared" si="0"/>
        <v>0</v>
      </c>
      <c r="O10" s="211">
        <f t="shared" si="1"/>
        <v>0</v>
      </c>
      <c r="P10" s="211">
        <f t="shared" si="1"/>
        <v>0</v>
      </c>
    </row>
    <row r="11" spans="1:16" s="92" customFormat="1" ht="12.75">
      <c r="A11" s="257"/>
      <c r="B11" s="210">
        <f>'1. Sales Forecast'!C38</f>
        <v>0</v>
      </c>
      <c r="C11" s="210">
        <f>'1. Sales Forecast'!D38</f>
        <v>0</v>
      </c>
      <c r="D11" s="210">
        <f>'1. Sales Forecast'!E38</f>
        <v>0</v>
      </c>
      <c r="E11" s="210">
        <f>'1. Sales Forecast'!F38</f>
        <v>0</v>
      </c>
      <c r="F11" s="210">
        <f>'1. Sales Forecast'!G38</f>
        <v>0</v>
      </c>
      <c r="G11" s="210">
        <f>'1. Sales Forecast'!H38</f>
        <v>0</v>
      </c>
      <c r="H11" s="210">
        <f>'1. Sales Forecast'!I38</f>
        <v>0</v>
      </c>
      <c r="I11" s="210">
        <f>'1. Sales Forecast'!J38</f>
        <v>0</v>
      </c>
      <c r="J11" s="210">
        <f>'1. Sales Forecast'!K38</f>
        <v>0</v>
      </c>
      <c r="K11" s="210">
        <f>'1. Sales Forecast'!L38</f>
        <v>0</v>
      </c>
      <c r="L11" s="210">
        <f>'1. Sales Forecast'!M38</f>
        <v>0</v>
      </c>
      <c r="M11" s="210">
        <f>'1. Sales Forecast'!N38</f>
        <v>0</v>
      </c>
      <c r="N11" s="210">
        <f t="shared" si="0"/>
        <v>0</v>
      </c>
      <c r="O11" s="211">
        <f t="shared" si="1"/>
        <v>0</v>
      </c>
      <c r="P11" s="211">
        <f t="shared" si="1"/>
        <v>0</v>
      </c>
    </row>
    <row r="12" spans="1:16" ht="12.75">
      <c r="A12" s="212" t="s">
        <v>18</v>
      </c>
      <c r="B12" s="213">
        <f>SUM(B7:B11)</f>
        <v>0</v>
      </c>
      <c r="C12" s="213">
        <f aca="true" t="shared" si="2" ref="C12:M12">SUM(C7:C11)</f>
        <v>0</v>
      </c>
      <c r="D12" s="213">
        <f t="shared" si="2"/>
        <v>0</v>
      </c>
      <c r="E12" s="213">
        <f t="shared" si="2"/>
        <v>0</v>
      </c>
      <c r="F12" s="213">
        <f t="shared" si="2"/>
        <v>0</v>
      </c>
      <c r="G12" s="213">
        <f t="shared" si="2"/>
        <v>0</v>
      </c>
      <c r="H12" s="213">
        <f t="shared" si="2"/>
        <v>0</v>
      </c>
      <c r="I12" s="213">
        <f t="shared" si="2"/>
        <v>0</v>
      </c>
      <c r="J12" s="213">
        <f t="shared" si="2"/>
        <v>0</v>
      </c>
      <c r="K12" s="213">
        <f t="shared" si="2"/>
        <v>0</v>
      </c>
      <c r="L12" s="213">
        <f t="shared" si="2"/>
        <v>0</v>
      </c>
      <c r="M12" s="213">
        <f t="shared" si="2"/>
        <v>0</v>
      </c>
      <c r="N12" s="214">
        <f t="shared" si="0"/>
        <v>0</v>
      </c>
      <c r="O12" s="215">
        <f>SUM(O7:O11)</f>
        <v>0</v>
      </c>
      <c r="P12" s="215">
        <f>SUM(P7:P11)</f>
        <v>0</v>
      </c>
    </row>
    <row r="13" spans="1:16" ht="12.75">
      <c r="A13" s="216" t="s">
        <v>62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</row>
    <row r="14" spans="1:16" s="92" customFormat="1" ht="28.5" customHeight="1">
      <c r="A14" s="218" t="s">
        <v>59</v>
      </c>
      <c r="B14" s="209">
        <f>'4. Production Plan -  (1) '!C64</f>
        <v>0</v>
      </c>
      <c r="C14" s="209">
        <f>'4. Production Plan -  (1) '!D64</f>
        <v>0</v>
      </c>
      <c r="D14" s="209">
        <f>'4. Production Plan -  (1) '!E64</f>
        <v>0</v>
      </c>
      <c r="E14" s="209">
        <f>'4. Production Plan -  (1) '!F64</f>
        <v>0</v>
      </c>
      <c r="F14" s="209">
        <f>'4. Production Plan -  (1) '!G64</f>
        <v>0</v>
      </c>
      <c r="G14" s="209">
        <f>'4. Production Plan -  (1) '!H64</f>
        <v>0</v>
      </c>
      <c r="H14" s="209">
        <f>'4. Production Plan -  (1) '!I64</f>
        <v>0</v>
      </c>
      <c r="I14" s="209">
        <f>'4. Production Plan -  (1) '!J64</f>
        <v>0</v>
      </c>
      <c r="J14" s="209">
        <f>'4. Production Plan -  (1) '!K64</f>
        <v>0</v>
      </c>
      <c r="K14" s="209">
        <f>'4. Production Plan -  (1) '!L64</f>
        <v>0</v>
      </c>
      <c r="L14" s="209">
        <f>'4. Production Plan -  (1) '!M64</f>
        <v>0</v>
      </c>
      <c r="M14" s="209">
        <f>'4. Production Plan -  (1) '!N64</f>
        <v>0</v>
      </c>
      <c r="N14" s="209">
        <f>SUM(B14:M14)</f>
        <v>0</v>
      </c>
      <c r="O14" s="219"/>
      <c r="P14" s="219"/>
    </row>
    <row r="15" spans="1:16" s="92" customFormat="1" ht="28.5" customHeight="1">
      <c r="A15" s="258" t="s">
        <v>60</v>
      </c>
      <c r="B15" s="210">
        <f>'4. Production Plan -  (2)'!C64</f>
        <v>0</v>
      </c>
      <c r="C15" s="210">
        <f>'4. Production Plan -  (2)'!D64</f>
        <v>0</v>
      </c>
      <c r="D15" s="210">
        <f>'4. Production Plan -  (2)'!E64</f>
        <v>0</v>
      </c>
      <c r="E15" s="210">
        <f>'4. Production Plan -  (2)'!F64</f>
        <v>0</v>
      </c>
      <c r="F15" s="210">
        <f>'4. Production Plan -  (2)'!G64</f>
        <v>0</v>
      </c>
      <c r="G15" s="210">
        <f>'4. Production Plan -  (2)'!H64</f>
        <v>0</v>
      </c>
      <c r="H15" s="210">
        <f>'4. Production Plan -  (2)'!I64</f>
        <v>0</v>
      </c>
      <c r="I15" s="210">
        <f>'4. Production Plan -  (2)'!J64</f>
        <v>0</v>
      </c>
      <c r="J15" s="210">
        <f>'4. Production Plan -  (2)'!K64</f>
        <v>0</v>
      </c>
      <c r="K15" s="210">
        <f>'4. Production Plan -  (2)'!L64</f>
        <v>0</v>
      </c>
      <c r="L15" s="210">
        <f>'4. Production Plan -  (2)'!M64</f>
        <v>0</v>
      </c>
      <c r="M15" s="210">
        <f>'4. Production Plan -  (2)'!N64</f>
        <v>0</v>
      </c>
      <c r="N15" s="210"/>
      <c r="O15" s="259"/>
      <c r="P15" s="259"/>
    </row>
    <row r="16" spans="1:16" s="92" customFormat="1" ht="28.5" customHeight="1">
      <c r="A16" s="258"/>
      <c r="B16" s="210">
        <f>'4. Production Plan -  (3)'!E64</f>
        <v>0</v>
      </c>
      <c r="C16" s="210">
        <f>'4. Production Plan -  (3)'!F64</f>
        <v>0</v>
      </c>
      <c r="D16" s="210">
        <f>'4. Production Plan -  (3)'!G64</f>
        <v>0</v>
      </c>
      <c r="E16" s="210">
        <f>'4. Production Plan -  (3)'!H64</f>
        <v>0</v>
      </c>
      <c r="F16" s="210">
        <f>'4. Production Plan -  (3)'!I64</f>
        <v>0</v>
      </c>
      <c r="G16" s="210">
        <f>'4. Production Plan -  (3)'!J64</f>
        <v>0</v>
      </c>
      <c r="H16" s="210">
        <f>'4. Production Plan -  (3)'!K64</f>
        <v>0</v>
      </c>
      <c r="I16" s="210">
        <f>'4. Production Plan -  (3)'!L64</f>
        <v>0</v>
      </c>
      <c r="J16" s="210">
        <f>'4. Production Plan -  (3)'!M64</f>
        <v>0</v>
      </c>
      <c r="K16" s="210">
        <f>'4. Production Plan -  (3)'!N64</f>
        <v>0</v>
      </c>
      <c r="L16" s="210">
        <f>'4. Production Plan -  (3)'!O64</f>
        <v>0</v>
      </c>
      <c r="M16" s="210">
        <f>'4. Production Plan -  (3)'!P64</f>
        <v>0</v>
      </c>
      <c r="N16" s="210"/>
      <c r="O16" s="259"/>
      <c r="P16" s="259"/>
    </row>
    <row r="17" spans="1:16" s="92" customFormat="1" ht="28.5" customHeight="1">
      <c r="A17" s="258"/>
      <c r="B17" s="210">
        <f>'4. Production Plan - (4)'!C64</f>
        <v>0</v>
      </c>
      <c r="C17" s="210">
        <f>'4. Production Plan - (4)'!D64</f>
        <v>0</v>
      </c>
      <c r="D17" s="210">
        <f>'4. Production Plan - (4)'!E64</f>
        <v>0</v>
      </c>
      <c r="E17" s="210">
        <f>'4. Production Plan - (4)'!F64</f>
        <v>0</v>
      </c>
      <c r="F17" s="210">
        <f>'4. Production Plan - (4)'!G64</f>
        <v>0</v>
      </c>
      <c r="G17" s="210">
        <f>'4. Production Plan - (4)'!H64</f>
        <v>0</v>
      </c>
      <c r="H17" s="210">
        <f>'4. Production Plan - (4)'!I64</f>
        <v>0</v>
      </c>
      <c r="I17" s="210">
        <f>'4. Production Plan - (4)'!J64</f>
        <v>0</v>
      </c>
      <c r="J17" s="210">
        <f>'4. Production Plan - (4)'!K64</f>
        <v>0</v>
      </c>
      <c r="K17" s="210">
        <f>'4. Production Plan - (4)'!L64</f>
        <v>0</v>
      </c>
      <c r="L17" s="210">
        <f>'4. Production Plan - (4)'!M64</f>
        <v>0</v>
      </c>
      <c r="M17" s="210">
        <f>'4. Production Plan - (4)'!N64</f>
        <v>0</v>
      </c>
      <c r="N17" s="210"/>
      <c r="O17" s="259"/>
      <c r="P17" s="259"/>
    </row>
    <row r="18" spans="1:16" s="92" customFormat="1" ht="28.5" customHeight="1">
      <c r="A18" s="258"/>
      <c r="B18" s="210">
        <f>'4. Production Plan - (5)'!C64</f>
        <v>0</v>
      </c>
      <c r="C18" s="210">
        <f>'4. Production Plan - (5)'!D64</f>
        <v>0</v>
      </c>
      <c r="D18" s="210">
        <f>'4. Production Plan - (5)'!E64</f>
        <v>0</v>
      </c>
      <c r="E18" s="210">
        <f>'4. Production Plan - (5)'!F64</f>
        <v>0</v>
      </c>
      <c r="F18" s="210">
        <f>'4. Production Plan - (5)'!G64</f>
        <v>0</v>
      </c>
      <c r="G18" s="210">
        <f>'4. Production Plan - (5)'!H64</f>
        <v>0</v>
      </c>
      <c r="H18" s="210">
        <f>'4. Production Plan - (5)'!I64</f>
        <v>0</v>
      </c>
      <c r="I18" s="210">
        <f>'4. Production Plan - (5)'!J64</f>
        <v>0</v>
      </c>
      <c r="J18" s="210">
        <f>'4. Production Plan - (5)'!K64</f>
        <v>0</v>
      </c>
      <c r="K18" s="210">
        <f>'4. Production Plan - (5)'!L64</f>
        <v>0</v>
      </c>
      <c r="L18" s="210">
        <f>'4. Production Plan - (5)'!M64</f>
        <v>0</v>
      </c>
      <c r="M18" s="210">
        <f>'4. Production Plan - (5)'!N64</f>
        <v>0</v>
      </c>
      <c r="N18" s="210"/>
      <c r="O18" s="259"/>
      <c r="P18" s="259"/>
    </row>
    <row r="19" spans="1:16" s="69" customFormat="1" ht="20.25" customHeight="1">
      <c r="A19" s="220" t="s">
        <v>63</v>
      </c>
      <c r="B19" s="213">
        <f>SUM(B14:B18)</f>
        <v>0</v>
      </c>
      <c r="C19" s="213">
        <f aca="true" t="shared" si="3" ref="C19:M19">SUM(C14:C18)</f>
        <v>0</v>
      </c>
      <c r="D19" s="213">
        <f t="shared" si="3"/>
        <v>0</v>
      </c>
      <c r="E19" s="213">
        <f t="shared" si="3"/>
        <v>0</v>
      </c>
      <c r="F19" s="213">
        <f t="shared" si="3"/>
        <v>0</v>
      </c>
      <c r="G19" s="213">
        <f t="shared" si="3"/>
        <v>0</v>
      </c>
      <c r="H19" s="213">
        <f t="shared" si="3"/>
        <v>0</v>
      </c>
      <c r="I19" s="213">
        <f t="shared" si="3"/>
        <v>0</v>
      </c>
      <c r="J19" s="213">
        <f t="shared" si="3"/>
        <v>0</v>
      </c>
      <c r="K19" s="213">
        <f t="shared" si="3"/>
        <v>0</v>
      </c>
      <c r="L19" s="213">
        <f t="shared" si="3"/>
        <v>0</v>
      </c>
      <c r="M19" s="213">
        <f t="shared" si="3"/>
        <v>0</v>
      </c>
      <c r="N19" s="214">
        <f>SUM(B19:M19)</f>
        <v>0</v>
      </c>
      <c r="O19" s="213">
        <f>SUM(O14:O14)</f>
        <v>0</v>
      </c>
      <c r="P19" s="213">
        <f>SUM(P14:P14)</f>
        <v>0</v>
      </c>
    </row>
    <row r="20" spans="1:16" s="100" customFormat="1" ht="28.5" customHeight="1">
      <c r="A20" s="221" t="s">
        <v>64</v>
      </c>
      <c r="B20" s="222">
        <f aca="true" t="shared" si="4" ref="B20:M20">SUM(B12-B19)</f>
        <v>0</v>
      </c>
      <c r="C20" s="222">
        <f t="shared" si="4"/>
        <v>0</v>
      </c>
      <c r="D20" s="222">
        <f t="shared" si="4"/>
        <v>0</v>
      </c>
      <c r="E20" s="222">
        <f t="shared" si="4"/>
        <v>0</v>
      </c>
      <c r="F20" s="222">
        <f t="shared" si="4"/>
        <v>0</v>
      </c>
      <c r="G20" s="222">
        <f t="shared" si="4"/>
        <v>0</v>
      </c>
      <c r="H20" s="222">
        <f t="shared" si="4"/>
        <v>0</v>
      </c>
      <c r="I20" s="222">
        <f t="shared" si="4"/>
        <v>0</v>
      </c>
      <c r="J20" s="222">
        <f t="shared" si="4"/>
        <v>0</v>
      </c>
      <c r="K20" s="222">
        <f t="shared" si="4"/>
        <v>0</v>
      </c>
      <c r="L20" s="222">
        <f t="shared" si="4"/>
        <v>0</v>
      </c>
      <c r="M20" s="222">
        <f t="shared" si="4"/>
        <v>0</v>
      </c>
      <c r="N20" s="223">
        <f>SUM(B20:M20)</f>
        <v>0</v>
      </c>
      <c r="O20" s="224">
        <f>SUM(O12-O19)</f>
        <v>0</v>
      </c>
      <c r="P20" s="224">
        <f>SUM(P12-P19)</f>
        <v>0</v>
      </c>
    </row>
    <row r="21" spans="2:16" ht="9" customHeight="1"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</row>
    <row r="22" spans="1:16" ht="12.75">
      <c r="A22" s="216" t="s">
        <v>202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25" t="e">
        <f>(O23-N23)/N23</f>
        <v>#DIV/0!</v>
      </c>
      <c r="P22" s="225" t="e">
        <f>(P23-O23)/O23</f>
        <v>#DIV/0!</v>
      </c>
    </row>
    <row r="23" spans="1:16" s="93" customFormat="1" ht="12.75">
      <c r="A23" s="226" t="s">
        <v>65</v>
      </c>
      <c r="B23" s="227">
        <f>'3. Human Resources'!B23</f>
        <v>0</v>
      </c>
      <c r="C23" s="227">
        <f>'3. Human Resources'!C23</f>
        <v>0</v>
      </c>
      <c r="D23" s="227">
        <f>'3. Human Resources'!D23</f>
        <v>0</v>
      </c>
      <c r="E23" s="227">
        <f>'3. Human Resources'!E23</f>
        <v>0</v>
      </c>
      <c r="F23" s="227">
        <f>'3. Human Resources'!F23</f>
        <v>0</v>
      </c>
      <c r="G23" s="227">
        <f>'3. Human Resources'!G23</f>
        <v>0</v>
      </c>
      <c r="H23" s="227">
        <f>'3. Human Resources'!H23</f>
        <v>0</v>
      </c>
      <c r="I23" s="227">
        <f>'3. Human Resources'!I23</f>
        <v>0</v>
      </c>
      <c r="J23" s="227">
        <f>'3. Human Resources'!J23</f>
        <v>0</v>
      </c>
      <c r="K23" s="227">
        <f>'3. Human Resources'!K23</f>
        <v>0</v>
      </c>
      <c r="L23" s="227">
        <f>'3. Human Resources'!L23</f>
        <v>0</v>
      </c>
      <c r="M23" s="227">
        <f>'3. Human Resources'!M23</f>
        <v>0</v>
      </c>
      <c r="N23" s="228">
        <f>SUM(B23:M23)</f>
        <v>0</v>
      </c>
      <c r="O23" s="229">
        <f>N23*1.1</f>
        <v>0</v>
      </c>
      <c r="P23" s="229">
        <f>O23*1.1</f>
        <v>0</v>
      </c>
    </row>
    <row r="24" spans="1:16" s="93" customFormat="1" ht="12.75">
      <c r="A24" s="226" t="s">
        <v>203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28">
        <f aca="true" t="shared" si="5" ref="N24:N37">SUM(B24:M24)</f>
        <v>0</v>
      </c>
      <c r="O24" s="229">
        <f>N24*1.1</f>
        <v>0</v>
      </c>
      <c r="P24" s="229">
        <f aca="true" t="shared" si="6" ref="O24:P39">O24*1.1</f>
        <v>0</v>
      </c>
    </row>
    <row r="25" spans="1:16" s="93" customFormat="1" ht="12.75">
      <c r="A25" s="231" t="s">
        <v>204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28">
        <f t="shared" si="5"/>
        <v>0</v>
      </c>
      <c r="O25" s="229">
        <f t="shared" si="6"/>
        <v>0</v>
      </c>
      <c r="P25" s="229">
        <f t="shared" si="6"/>
        <v>0</v>
      </c>
    </row>
    <row r="26" spans="1:16" s="93" customFormat="1" ht="12.75">
      <c r="A26" s="231" t="s">
        <v>205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28">
        <f t="shared" si="5"/>
        <v>0</v>
      </c>
      <c r="O26" s="229">
        <f t="shared" si="6"/>
        <v>0</v>
      </c>
      <c r="P26" s="229">
        <f t="shared" si="6"/>
        <v>0</v>
      </c>
    </row>
    <row r="27" spans="1:16" s="93" customFormat="1" ht="12.75">
      <c r="A27" s="231" t="s">
        <v>206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28">
        <f t="shared" si="5"/>
        <v>0</v>
      </c>
      <c r="O27" s="229">
        <f>N27*1.1</f>
        <v>0</v>
      </c>
      <c r="P27" s="229">
        <f t="shared" si="6"/>
        <v>0</v>
      </c>
    </row>
    <row r="28" spans="1:16" s="93" customFormat="1" ht="12.75">
      <c r="A28" s="231" t="s">
        <v>207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8">
        <f t="shared" si="5"/>
        <v>0</v>
      </c>
      <c r="O28" s="229">
        <f t="shared" si="6"/>
        <v>0</v>
      </c>
      <c r="P28" s="229">
        <f t="shared" si="6"/>
        <v>0</v>
      </c>
    </row>
    <row r="29" spans="1:16" s="93" customFormat="1" ht="12.75">
      <c r="A29" s="231" t="s">
        <v>208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28">
        <f t="shared" si="5"/>
        <v>0</v>
      </c>
      <c r="O29" s="229">
        <f t="shared" si="6"/>
        <v>0</v>
      </c>
      <c r="P29" s="229">
        <f t="shared" si="6"/>
        <v>0</v>
      </c>
    </row>
    <row r="30" spans="1:16" s="93" customFormat="1" ht="12.75">
      <c r="A30" s="231" t="s">
        <v>209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28">
        <f t="shared" si="5"/>
        <v>0</v>
      </c>
      <c r="O30" s="229">
        <f t="shared" si="6"/>
        <v>0</v>
      </c>
      <c r="P30" s="229">
        <f t="shared" si="6"/>
        <v>0</v>
      </c>
    </row>
    <row r="31" spans="1:16" s="93" customFormat="1" ht="12.75">
      <c r="A31" s="231" t="s">
        <v>210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28">
        <f t="shared" si="5"/>
        <v>0</v>
      </c>
      <c r="O31" s="229">
        <f t="shared" si="6"/>
        <v>0</v>
      </c>
      <c r="P31" s="229">
        <f t="shared" si="6"/>
        <v>0</v>
      </c>
    </row>
    <row r="32" spans="1:16" s="93" customFormat="1" ht="12.75">
      <c r="A32" s="233" t="s">
        <v>66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28">
        <f t="shared" si="5"/>
        <v>0</v>
      </c>
      <c r="O32" s="229">
        <f t="shared" si="6"/>
        <v>0</v>
      </c>
      <c r="P32" s="229">
        <f t="shared" si="6"/>
        <v>0</v>
      </c>
    </row>
    <row r="33" spans="1:16" s="93" customFormat="1" ht="12.75">
      <c r="A33" s="231" t="s">
        <v>211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28">
        <f t="shared" si="5"/>
        <v>0</v>
      </c>
      <c r="O33" s="229">
        <f t="shared" si="6"/>
        <v>0</v>
      </c>
      <c r="P33" s="229">
        <f t="shared" si="6"/>
        <v>0</v>
      </c>
    </row>
    <row r="34" spans="1:16" s="93" customFormat="1" ht="12.75">
      <c r="A34" s="233" t="s">
        <v>212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28">
        <f t="shared" si="5"/>
        <v>0</v>
      </c>
      <c r="O34" s="229">
        <f t="shared" si="6"/>
        <v>0</v>
      </c>
      <c r="P34" s="229">
        <f t="shared" si="6"/>
        <v>0</v>
      </c>
    </row>
    <row r="35" spans="1:16" s="93" customFormat="1" ht="12.75">
      <c r="A35" s="231" t="s">
        <v>213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28">
        <f t="shared" si="5"/>
        <v>0</v>
      </c>
      <c r="O35" s="229">
        <f t="shared" si="6"/>
        <v>0</v>
      </c>
      <c r="P35" s="229">
        <f t="shared" si="6"/>
        <v>0</v>
      </c>
    </row>
    <row r="36" spans="1:16" s="74" customFormat="1" ht="12.75">
      <c r="A36" s="234" t="s">
        <v>214</v>
      </c>
      <c r="B36" s="232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28">
        <f t="shared" si="5"/>
        <v>0</v>
      </c>
      <c r="O36" s="229">
        <f t="shared" si="6"/>
        <v>0</v>
      </c>
      <c r="P36" s="229">
        <f t="shared" si="6"/>
        <v>0</v>
      </c>
    </row>
    <row r="37" spans="1:16" s="74" customFormat="1" ht="12.75">
      <c r="A37" s="234" t="s">
        <v>215</v>
      </c>
      <c r="B37" s="232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28">
        <f t="shared" si="5"/>
        <v>0</v>
      </c>
      <c r="O37" s="229">
        <f t="shared" si="6"/>
        <v>0</v>
      </c>
      <c r="P37" s="229">
        <f t="shared" si="6"/>
        <v>0</v>
      </c>
    </row>
    <row r="38" spans="1:16" s="237" customFormat="1" ht="20.25" customHeight="1">
      <c r="A38" s="234" t="s">
        <v>216</v>
      </c>
      <c r="B38" s="232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>
        <f>SUM(B38:M38)</f>
        <v>0</v>
      </c>
      <c r="O38" s="229">
        <f t="shared" si="6"/>
        <v>0</v>
      </c>
      <c r="P38" s="229">
        <f t="shared" si="6"/>
        <v>0</v>
      </c>
    </row>
    <row r="39" spans="1:16" s="237" customFormat="1" ht="17.25" customHeight="1">
      <c r="A39" s="238" t="s">
        <v>217</v>
      </c>
      <c r="B39" s="232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6">
        <f>SUM(B39:M39)</f>
        <v>0</v>
      </c>
      <c r="O39" s="229">
        <f t="shared" si="6"/>
        <v>0</v>
      </c>
      <c r="P39" s="229">
        <f t="shared" si="6"/>
        <v>0</v>
      </c>
    </row>
    <row r="40" spans="1:16" s="237" customFormat="1" ht="17.25" customHeight="1">
      <c r="A40" s="238" t="s">
        <v>218</v>
      </c>
      <c r="B40" s="232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6">
        <f>SUM(B40:M40)</f>
        <v>0</v>
      </c>
      <c r="O40" s="229">
        <v>0</v>
      </c>
      <c r="P40" s="229">
        <f>O40*1.1</f>
        <v>0</v>
      </c>
    </row>
    <row r="41" spans="1:16" s="100" customFormat="1" ht="17.25" customHeight="1">
      <c r="A41" s="239" t="s">
        <v>219</v>
      </c>
      <c r="B41" s="240">
        <f aca="true" t="shared" si="7" ref="B41:M41">SUM(B23:B40)</f>
        <v>0</v>
      </c>
      <c r="C41" s="240">
        <f t="shared" si="7"/>
        <v>0</v>
      </c>
      <c r="D41" s="240">
        <f t="shared" si="7"/>
        <v>0</v>
      </c>
      <c r="E41" s="240">
        <f t="shared" si="7"/>
        <v>0</v>
      </c>
      <c r="F41" s="240">
        <f t="shared" si="7"/>
        <v>0</v>
      </c>
      <c r="G41" s="240">
        <f t="shared" si="7"/>
        <v>0</v>
      </c>
      <c r="H41" s="240">
        <f t="shared" si="7"/>
        <v>0</v>
      </c>
      <c r="I41" s="240">
        <f t="shared" si="7"/>
        <v>0</v>
      </c>
      <c r="J41" s="240">
        <f t="shared" si="7"/>
        <v>0</v>
      </c>
      <c r="K41" s="240">
        <f t="shared" si="7"/>
        <v>0</v>
      </c>
      <c r="L41" s="240">
        <f t="shared" si="7"/>
        <v>0</v>
      </c>
      <c r="M41" s="240">
        <f t="shared" si="7"/>
        <v>0</v>
      </c>
      <c r="N41" s="241">
        <f>SUM(B41:M41)</f>
        <v>0</v>
      </c>
      <c r="O41" s="241">
        <f>SUM(O23:O40)</f>
        <v>0</v>
      </c>
      <c r="P41" s="241">
        <f>SUM(P23:P40)</f>
        <v>0</v>
      </c>
    </row>
    <row r="42" spans="1:16" s="237" customFormat="1" ht="15">
      <c r="A42" s="242" t="s">
        <v>220</v>
      </c>
      <c r="B42" s="243">
        <f aca="true" t="shared" si="8" ref="B42:M42">(B12-B19)-B41</f>
        <v>0</v>
      </c>
      <c r="C42" s="243">
        <f t="shared" si="8"/>
        <v>0</v>
      </c>
      <c r="D42" s="243">
        <f t="shared" si="8"/>
        <v>0</v>
      </c>
      <c r="E42" s="243">
        <f t="shared" si="8"/>
        <v>0</v>
      </c>
      <c r="F42" s="243">
        <f t="shared" si="8"/>
        <v>0</v>
      </c>
      <c r="G42" s="243">
        <f t="shared" si="8"/>
        <v>0</v>
      </c>
      <c r="H42" s="243">
        <f t="shared" si="8"/>
        <v>0</v>
      </c>
      <c r="I42" s="243">
        <f t="shared" si="8"/>
        <v>0</v>
      </c>
      <c r="J42" s="243">
        <f t="shared" si="8"/>
        <v>0</v>
      </c>
      <c r="K42" s="243">
        <f t="shared" si="8"/>
        <v>0</v>
      </c>
      <c r="L42" s="243">
        <f t="shared" si="8"/>
        <v>0</v>
      </c>
      <c r="M42" s="243">
        <f t="shared" si="8"/>
        <v>0</v>
      </c>
      <c r="N42" s="243">
        <f>SUM(B42:M42)</f>
        <v>0</v>
      </c>
      <c r="O42" s="243">
        <f>(O12-O19)-O41</f>
        <v>0</v>
      </c>
      <c r="P42" s="243">
        <f>(P12-P19)-P41</f>
        <v>0</v>
      </c>
    </row>
    <row r="43" spans="1:16" s="74" customFormat="1" ht="12.75">
      <c r="A43" s="244" t="s">
        <v>221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6">
        <v>0.34</v>
      </c>
      <c r="O43" s="246">
        <v>0.34</v>
      </c>
      <c r="P43" s="246">
        <v>0.34</v>
      </c>
    </row>
    <row r="44" spans="1:16" s="74" customFormat="1" ht="12.75">
      <c r="A44" s="244" t="s">
        <v>159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8">
        <f>-D74</f>
        <v>0</v>
      </c>
      <c r="O44" s="248">
        <f>-E74</f>
        <v>0</v>
      </c>
      <c r="P44" s="248">
        <f>-F74</f>
        <v>0</v>
      </c>
    </row>
    <row r="45" spans="1:16" s="251" customFormat="1" ht="15.75">
      <c r="A45" s="249" t="s">
        <v>160</v>
      </c>
      <c r="B45" s="250">
        <f aca="true" t="shared" si="9" ref="B45:M45">(100%-B43)*B42</f>
        <v>0</v>
      </c>
      <c r="C45" s="250">
        <f t="shared" si="9"/>
        <v>0</v>
      </c>
      <c r="D45" s="250">
        <f t="shared" si="9"/>
        <v>0</v>
      </c>
      <c r="E45" s="250">
        <f t="shared" si="9"/>
        <v>0</v>
      </c>
      <c r="F45" s="250">
        <f t="shared" si="9"/>
        <v>0</v>
      </c>
      <c r="G45" s="250">
        <f t="shared" si="9"/>
        <v>0</v>
      </c>
      <c r="H45" s="250">
        <f t="shared" si="9"/>
        <v>0</v>
      </c>
      <c r="I45" s="250">
        <f t="shared" si="9"/>
        <v>0</v>
      </c>
      <c r="J45" s="250">
        <f t="shared" si="9"/>
        <v>0</v>
      </c>
      <c r="K45" s="250">
        <f t="shared" si="9"/>
        <v>0</v>
      </c>
      <c r="L45" s="250">
        <f t="shared" si="9"/>
        <v>0</v>
      </c>
      <c r="M45" s="250">
        <f t="shared" si="9"/>
        <v>0</v>
      </c>
      <c r="N45" s="250">
        <f>N42+N44</f>
        <v>0</v>
      </c>
      <c r="O45" s="250">
        <f>O42+O44</f>
        <v>0</v>
      </c>
      <c r="P45" s="250">
        <f>P42+P44</f>
        <v>0</v>
      </c>
    </row>
    <row r="47" spans="2:14" ht="12.75">
      <c r="B47" s="202"/>
      <c r="N47" s="252"/>
    </row>
    <row r="48" spans="2:5" ht="12.75">
      <c r="B48" s="201"/>
      <c r="D48" s="198"/>
      <c r="E48" s="199"/>
    </row>
    <row r="49" ht="12.75">
      <c r="D49" s="200"/>
    </row>
    <row r="50" ht="12.75">
      <c r="C50" s="199"/>
    </row>
    <row r="52" ht="12.75">
      <c r="D52" s="198"/>
    </row>
    <row r="66" ht="12.75" hidden="1">
      <c r="D66" s="201"/>
    </row>
    <row r="67" ht="12.75" hidden="1">
      <c r="D67" s="201">
        <f>N19*0.15</f>
        <v>0</v>
      </c>
    </row>
    <row r="68" ht="12.75" hidden="1">
      <c r="E68" s="253"/>
    </row>
    <row r="69" spans="2:8" ht="12.75" hidden="1">
      <c r="B69" s="50" t="s">
        <v>222</v>
      </c>
      <c r="D69" s="254">
        <f>N42</f>
        <v>0</v>
      </c>
      <c r="E69" s="253">
        <f>O42</f>
        <v>0</v>
      </c>
      <c r="F69" s="253">
        <f>P42</f>
        <v>0</v>
      </c>
      <c r="G69" s="253" t="e">
        <f>#REF!</f>
        <v>#REF!</v>
      </c>
      <c r="H69" s="253" t="e">
        <f>#REF!</f>
        <v>#REF!</v>
      </c>
    </row>
    <row r="70" spans="2:4" ht="12.75" hidden="1">
      <c r="B70" s="50" t="s">
        <v>223</v>
      </c>
      <c r="D70" s="50">
        <v>0</v>
      </c>
    </row>
    <row r="71" ht="12.75" hidden="1">
      <c r="B71" s="74" t="s">
        <v>224</v>
      </c>
    </row>
    <row r="72" spans="2:4" ht="12.75" hidden="1">
      <c r="B72" s="74" t="s">
        <v>225</v>
      </c>
      <c r="D72" s="255">
        <f>-N40/3</f>
        <v>0</v>
      </c>
    </row>
    <row r="73" spans="2:8" ht="12.75" hidden="1">
      <c r="B73" s="196" t="s">
        <v>226</v>
      </c>
      <c r="D73" s="254">
        <f>SUM(D69:D72)</f>
        <v>0</v>
      </c>
      <c r="E73" s="254">
        <f>SUM(E69:E72)</f>
        <v>0</v>
      </c>
      <c r="F73" s="254">
        <f>SUM(F69:F72)</f>
        <v>0</v>
      </c>
      <c r="G73" s="254" t="e">
        <f>SUM(G69:G72)</f>
        <v>#REF!</v>
      </c>
      <c r="H73" s="254" t="e">
        <f>SUM(H69:H72)</f>
        <v>#REF!</v>
      </c>
    </row>
    <row r="74" spans="2:8" ht="12.75" hidden="1">
      <c r="B74" s="256" t="s">
        <v>227</v>
      </c>
      <c r="D74" s="253">
        <f>D73*0.34</f>
        <v>0</v>
      </c>
      <c r="E74" s="253">
        <f>E73*0.34</f>
        <v>0</v>
      </c>
      <c r="F74" s="253">
        <f>F73*0.34</f>
        <v>0</v>
      </c>
      <c r="G74" s="253" t="e">
        <f>G73*0.34</f>
        <v>#REF!</v>
      </c>
      <c r="H74" s="253" t="e">
        <f>H73*0.34</f>
        <v>#REF!</v>
      </c>
    </row>
    <row r="75" ht="12.75" hidden="1"/>
  </sheetData>
  <sheetProtection/>
  <mergeCells count="1">
    <mergeCell ref="B21:P21"/>
  </mergeCells>
  <hyperlinks>
    <hyperlink ref="B74" r:id="rId1" display="Tax@34%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21.8515625" style="0" customWidth="1"/>
    <col min="2" max="2" width="11.421875" style="0" bestFit="1" customWidth="1"/>
    <col min="3" max="3" width="14.00390625" style="0" customWidth="1"/>
    <col min="4" max="4" width="14.57421875" style="0" customWidth="1"/>
    <col min="5" max="5" width="14.7109375" style="0" customWidth="1"/>
    <col min="6" max="6" width="11.7109375" style="0" customWidth="1"/>
    <col min="7" max="7" width="13.7109375" style="0" customWidth="1"/>
    <col min="8" max="8" width="15.140625" style="0" customWidth="1"/>
    <col min="9" max="9" width="14.57421875" style="0" customWidth="1"/>
    <col min="10" max="10" width="12.8515625" style="0" customWidth="1"/>
    <col min="11" max="12" width="13.8515625" style="0" customWidth="1"/>
    <col min="13" max="13" width="13.140625" style="0" customWidth="1"/>
    <col min="14" max="14" width="14.00390625" style="0" customWidth="1"/>
    <col min="15" max="15" width="14.28125" style="0" customWidth="1"/>
    <col min="16" max="16" width="14.140625" style="0" customWidth="1"/>
  </cols>
  <sheetData>
    <row r="1" ht="18">
      <c r="A1" s="10" t="s">
        <v>235</v>
      </c>
    </row>
    <row r="3" ht="15.75">
      <c r="A3" s="2" t="s">
        <v>98</v>
      </c>
    </row>
    <row r="4" ht="12.75">
      <c r="A4" s="1"/>
    </row>
    <row r="5" spans="1:16" ht="12.75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19</v>
      </c>
      <c r="O5" s="4" t="s">
        <v>93</v>
      </c>
      <c r="P5" s="4" t="s">
        <v>94</v>
      </c>
    </row>
    <row r="6" spans="1:16" ht="12.75">
      <c r="A6" s="27" t="s">
        <v>70</v>
      </c>
      <c r="B6" s="28"/>
      <c r="C6" s="29">
        <f>B23</f>
        <v>0</v>
      </c>
      <c r="D6" s="29">
        <f aca="true" t="shared" si="0" ref="D6:M6">C23</f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9">
        <f t="shared" si="0"/>
        <v>0</v>
      </c>
      <c r="M6" s="29">
        <f t="shared" si="0"/>
        <v>0</v>
      </c>
      <c r="N6" s="30">
        <f>B6</f>
        <v>0</v>
      </c>
      <c r="O6" s="29">
        <f>N23</f>
        <v>0</v>
      </c>
      <c r="P6" s="29">
        <f>O23</f>
        <v>0</v>
      </c>
    </row>
    <row r="7" spans="1:16" ht="12.75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1"/>
      <c r="P7" s="31"/>
    </row>
    <row r="8" spans="1:16" ht="12.75">
      <c r="A8" s="317" t="s">
        <v>71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2.75">
      <c r="A9" s="32" t="s">
        <v>73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6">
        <f>SUM(B9:M9)</f>
        <v>0</v>
      </c>
      <c r="O9" s="33"/>
      <c r="P9" s="33"/>
    </row>
    <row r="10" spans="1:16" ht="12.75">
      <c r="A10" s="21" t="s">
        <v>74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>SUM(B10:M10)</f>
        <v>0</v>
      </c>
      <c r="O10" s="12"/>
      <c r="P10" s="12"/>
    </row>
    <row r="11" spans="1:16" ht="12.75">
      <c r="A11" s="21" t="s">
        <v>79</v>
      </c>
      <c r="B11" s="8">
        <f>'4. Profit &amp; Loss Projection'!B12</f>
        <v>0</v>
      </c>
      <c r="C11" s="8">
        <f>'4. Profit &amp; Loss Projection'!C12</f>
        <v>0</v>
      </c>
      <c r="D11" s="8">
        <f>'4. Profit &amp; Loss Projection'!D12</f>
        <v>0</v>
      </c>
      <c r="E11" s="8">
        <f>'4. Profit &amp; Loss Projection'!E12</f>
        <v>0</v>
      </c>
      <c r="F11" s="8">
        <f>'4. Profit &amp; Loss Projection'!F12</f>
        <v>0</v>
      </c>
      <c r="G11" s="8">
        <f>'4. Profit &amp; Loss Projection'!G12</f>
        <v>0</v>
      </c>
      <c r="H11" s="8">
        <f>'4. Profit &amp; Loss Projection'!H12</f>
        <v>0</v>
      </c>
      <c r="I11" s="8">
        <f>'4. Profit &amp; Loss Projection'!I12</f>
        <v>0</v>
      </c>
      <c r="J11" s="8">
        <f>'4. Profit &amp; Loss Projection'!J12</f>
        <v>0</v>
      </c>
      <c r="K11" s="8">
        <f>'4. Profit &amp; Loss Projection'!K12</f>
        <v>0</v>
      </c>
      <c r="L11" s="8">
        <f>'4. Profit &amp; Loss Projection'!L12</f>
        <v>0</v>
      </c>
      <c r="M11" s="8">
        <f>'4. Profit &amp; Loss Projection'!M12</f>
        <v>0</v>
      </c>
      <c r="N11" s="6">
        <f>SUM(B11:M11)</f>
        <v>0</v>
      </c>
      <c r="O11" s="12"/>
      <c r="P11" s="12"/>
    </row>
    <row r="12" spans="1:16" ht="12.75">
      <c r="A12" s="22" t="s">
        <v>75</v>
      </c>
      <c r="B12" s="8">
        <f>SUM(B9:B11)</f>
        <v>0</v>
      </c>
      <c r="C12" s="8">
        <f aca="true" t="shared" si="1" ref="C12:M12">SUM(C9:C11)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14">
        <f>SUM(B12:M12)</f>
        <v>0</v>
      </c>
      <c r="O12" s="26">
        <f>SUM(O9:O11)</f>
        <v>0</v>
      </c>
      <c r="P12" s="26">
        <f>SUM(P9:P11)</f>
        <v>0</v>
      </c>
    </row>
    <row r="13" spans="1:16" ht="12.75">
      <c r="A13" s="23" t="s">
        <v>76</v>
      </c>
      <c r="B13" s="9">
        <f>SUM(B6+B12)</f>
        <v>0</v>
      </c>
      <c r="C13" s="9">
        <f aca="true" t="shared" si="2" ref="C13:M13">SUM(C6+C12)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14">
        <f>SUM(B13:M13)</f>
        <v>0</v>
      </c>
      <c r="O13" s="9">
        <f>SUM(O6+O12)</f>
        <v>0</v>
      </c>
      <c r="P13" s="9">
        <f>SUM(P6+P12)</f>
        <v>0</v>
      </c>
    </row>
    <row r="14" spans="1:14" ht="12.7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/>
    </row>
    <row r="15" spans="1:14" ht="12.75">
      <c r="A15" s="317" t="s">
        <v>72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9"/>
    </row>
    <row r="16" spans="1:16" ht="12.75">
      <c r="A16" s="19" t="s">
        <v>62</v>
      </c>
      <c r="B16" s="24">
        <f>'4. Profit &amp; Loss Projection'!B19</f>
        <v>0</v>
      </c>
      <c r="C16" s="24">
        <f>'4. Profit &amp; Loss Projection'!C19</f>
        <v>0</v>
      </c>
      <c r="D16" s="24">
        <f>'4. Profit &amp; Loss Projection'!D19</f>
        <v>0</v>
      </c>
      <c r="E16" s="24">
        <f>'4. Profit &amp; Loss Projection'!E19</f>
        <v>0</v>
      </c>
      <c r="F16" s="24">
        <f>'4. Profit &amp; Loss Projection'!F19</f>
        <v>0</v>
      </c>
      <c r="G16" s="24">
        <f>'4. Profit &amp; Loss Projection'!G19</f>
        <v>0</v>
      </c>
      <c r="H16" s="24">
        <f>'4. Profit &amp; Loss Projection'!H19</f>
        <v>0</v>
      </c>
      <c r="I16" s="24">
        <f>'4. Profit &amp; Loss Projection'!I19</f>
        <v>0</v>
      </c>
      <c r="J16" s="24">
        <f>'4. Profit &amp; Loss Projection'!J19</f>
        <v>0</v>
      </c>
      <c r="K16" s="24">
        <f>'4. Profit &amp; Loss Projection'!K19</f>
        <v>0</v>
      </c>
      <c r="L16" s="24">
        <f>'4. Profit &amp; Loss Projection'!L19</f>
        <v>0</v>
      </c>
      <c r="M16" s="24">
        <f>'4. Profit &amp; Loss Projection'!M19</f>
        <v>0</v>
      </c>
      <c r="N16" s="6">
        <f>SUM(B16:M16)</f>
        <v>0</v>
      </c>
      <c r="O16" s="24">
        <f>N16*1.05</f>
        <v>0</v>
      </c>
      <c r="P16" s="24">
        <f>O16*1.05</f>
        <v>0</v>
      </c>
    </row>
    <row r="17" spans="1:16" ht="12.75">
      <c r="A17" s="19" t="s">
        <v>229</v>
      </c>
      <c r="B17" s="24">
        <f>'4. Profit &amp; Loss Projection'!B41</f>
        <v>0</v>
      </c>
      <c r="C17" s="24">
        <f>'4. Profit &amp; Loss Projection'!C41</f>
        <v>0</v>
      </c>
      <c r="D17" s="24">
        <f>'4. Profit &amp; Loss Projection'!D41</f>
        <v>0</v>
      </c>
      <c r="E17" s="24">
        <f>'4. Profit &amp; Loss Projection'!E41</f>
        <v>0</v>
      </c>
      <c r="F17" s="24">
        <f>'4. Profit &amp; Loss Projection'!F41</f>
        <v>0</v>
      </c>
      <c r="G17" s="24">
        <f>'4. Profit &amp; Loss Projection'!G41</f>
        <v>0</v>
      </c>
      <c r="H17" s="24">
        <f>'4. Profit &amp; Loss Projection'!H41</f>
        <v>0</v>
      </c>
      <c r="I17" s="24">
        <f>'4. Profit &amp; Loss Projection'!I41</f>
        <v>0</v>
      </c>
      <c r="J17" s="24">
        <f>'4. Profit &amp; Loss Projection'!J41</f>
        <v>0</v>
      </c>
      <c r="K17" s="24">
        <f>'4. Profit &amp; Loss Projection'!K41</f>
        <v>0</v>
      </c>
      <c r="L17" s="24">
        <f>'4. Profit &amp; Loss Projection'!L41</f>
        <v>0</v>
      </c>
      <c r="M17" s="24">
        <f>'4. Profit &amp; Loss Projection'!M41</f>
        <v>0</v>
      </c>
      <c r="N17" s="6">
        <f aca="true" t="shared" si="3" ref="N17:N23">SUM(B17:M17)</f>
        <v>0</v>
      </c>
      <c r="O17" s="24">
        <f>N17*1.05</f>
        <v>0</v>
      </c>
      <c r="P17" s="24">
        <f>O17*1.05</f>
        <v>0</v>
      </c>
    </row>
    <row r="18" spans="1:16" ht="12.75">
      <c r="A18" s="19" t="s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6">
        <f t="shared" si="3"/>
        <v>0</v>
      </c>
      <c r="O18" s="12"/>
      <c r="P18" s="12"/>
    </row>
    <row r="19" spans="1:16" ht="12.75">
      <c r="A19" s="19" t="s">
        <v>77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6">
        <f t="shared" si="3"/>
        <v>0</v>
      </c>
      <c r="O19" s="12"/>
      <c r="P19" s="12"/>
    </row>
    <row r="20" spans="1:16" ht="12.75">
      <c r="A20" s="19" t="s">
        <v>78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6">
        <f t="shared" si="3"/>
        <v>0</v>
      </c>
      <c r="O20" s="12"/>
      <c r="P20" s="12"/>
    </row>
    <row r="21" spans="1:16" ht="12.75">
      <c r="A21" s="19" t="s">
        <v>80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6">
        <f t="shared" si="3"/>
        <v>0</v>
      </c>
      <c r="O21" s="12"/>
      <c r="P21" s="12"/>
    </row>
    <row r="22" spans="1:16" ht="12.75">
      <c r="A22" s="25" t="s">
        <v>81</v>
      </c>
      <c r="B22" s="8">
        <f>SUM(B16:B21)</f>
        <v>0</v>
      </c>
      <c r="C22" s="8">
        <f aca="true" t="shared" si="4" ref="C22:M22">SUM(C16:C21)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14">
        <f t="shared" si="3"/>
        <v>0</v>
      </c>
      <c r="O22" s="26">
        <f>SUM(O16:O21)</f>
        <v>0</v>
      </c>
      <c r="P22" s="26">
        <f>SUM(P16:P21)</f>
        <v>0</v>
      </c>
    </row>
    <row r="23" spans="1:16" ht="12.75">
      <c r="A23" s="20" t="s">
        <v>82</v>
      </c>
      <c r="B23" s="15">
        <f>SUM(B13-B22)</f>
        <v>0</v>
      </c>
      <c r="C23" s="15">
        <f aca="true" t="shared" si="5" ref="C23:M23">SUM(C13-C22)</f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14">
        <f t="shared" si="3"/>
        <v>0</v>
      </c>
      <c r="O23" s="9">
        <f>SUM(O13-O22)</f>
        <v>0</v>
      </c>
      <c r="P23" s="9">
        <f>SUM(P13-P22)</f>
        <v>0</v>
      </c>
    </row>
  </sheetData>
  <sheetProtection/>
  <mergeCells count="3">
    <mergeCell ref="A15:N15"/>
    <mergeCell ref="A7:N7"/>
    <mergeCell ref="A8:P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F23" sqref="F23"/>
      <selection pane="bottomLeft" activeCell="D25" sqref="D25"/>
    </sheetView>
  </sheetViews>
  <sheetFormatPr defaultColWidth="9.140625" defaultRowHeight="12.75"/>
  <cols>
    <col min="1" max="1" width="36.28125" style="260" bestFit="1" customWidth="1"/>
    <col min="2" max="2" width="9.140625" style="260" customWidth="1"/>
    <col min="3" max="3" width="23.00390625" style="260" bestFit="1" customWidth="1"/>
    <col min="4" max="5" width="22.7109375" style="260" bestFit="1" customWidth="1"/>
    <col min="6" max="7" width="9.140625" style="260" customWidth="1"/>
    <col min="8" max="8" width="18.8515625" style="260" customWidth="1"/>
    <col min="9" max="16384" width="9.140625" style="260" customWidth="1"/>
  </cols>
  <sheetData>
    <row r="1" ht="20.25">
      <c r="A1" s="204" t="s">
        <v>234</v>
      </c>
    </row>
    <row r="3" ht="15.75">
      <c r="A3" s="284" t="s">
        <v>91</v>
      </c>
    </row>
    <row r="5" spans="3:5" ht="12.75">
      <c r="C5" s="283" t="s">
        <v>95</v>
      </c>
      <c r="D5" s="283" t="s">
        <v>93</v>
      </c>
      <c r="E5" s="283" t="s">
        <v>94</v>
      </c>
    </row>
    <row r="6" spans="1:5" ht="15.75">
      <c r="A6" s="282" t="s">
        <v>13</v>
      </c>
      <c r="B6" s="281"/>
      <c r="C6" s="267"/>
      <c r="D6" s="267"/>
      <c r="E6" s="267"/>
    </row>
    <row r="7" spans="1:5" ht="12.75">
      <c r="A7" s="264"/>
      <c r="B7" s="264"/>
      <c r="C7" s="267"/>
      <c r="D7" s="267"/>
      <c r="E7" s="267"/>
    </row>
    <row r="8" spans="1:5" ht="12.75">
      <c r="A8" s="280" t="s">
        <v>83</v>
      </c>
      <c r="B8" s="279"/>
      <c r="C8" s="267"/>
      <c r="D8" s="267"/>
      <c r="E8" s="267"/>
    </row>
    <row r="9" spans="1:5" ht="12.75">
      <c r="A9" s="264" t="s">
        <v>16</v>
      </c>
      <c r="B9" s="264"/>
      <c r="C9" s="270">
        <f>'8. Cash-Flow Projection'!N23</f>
        <v>0</v>
      </c>
      <c r="D9" s="270">
        <f>'8. Cash-Flow Projection'!O23</f>
        <v>0</v>
      </c>
      <c r="E9" s="270">
        <f>'8. Cash-Flow Projection'!P23</f>
        <v>0</v>
      </c>
    </row>
    <row r="10" spans="1:5" ht="12.75">
      <c r="A10" s="264" t="s">
        <v>90</v>
      </c>
      <c r="B10" s="264"/>
      <c r="C10" s="270">
        <f>'4. Production Plan -  (1) '!O42+'4. Production Plan -  (2)'!O42+'4. Production Plan -  (3)'!O42+'4. Production Plan - (4)'!O42+'4. Production Plan - (5)'!O42</f>
        <v>0</v>
      </c>
      <c r="D10" s="270">
        <f>C10*1.1</f>
        <v>0</v>
      </c>
      <c r="E10" s="270">
        <f>D10*1.1</f>
        <v>0</v>
      </c>
    </row>
    <row r="11" spans="1:5" ht="12.75">
      <c r="A11" s="264" t="s">
        <v>232</v>
      </c>
      <c r="B11" s="264"/>
      <c r="C11" s="270">
        <v>0</v>
      </c>
      <c r="D11" s="270">
        <v>0</v>
      </c>
      <c r="E11" s="270">
        <v>0</v>
      </c>
    </row>
    <row r="12" spans="1:5" ht="12.75">
      <c r="A12" s="269" t="s">
        <v>86</v>
      </c>
      <c r="B12" s="269"/>
      <c r="C12" s="268">
        <f>SUM(C9:C11)</f>
        <v>0</v>
      </c>
      <c r="D12" s="268">
        <f>SUM(D9:D11)</f>
        <v>0</v>
      </c>
      <c r="E12" s="268">
        <f>SUM(E9:E11)</f>
        <v>0</v>
      </c>
    </row>
    <row r="13" spans="1:5" ht="12.75">
      <c r="A13" s="264"/>
      <c r="B13" s="264"/>
      <c r="C13" s="267"/>
      <c r="D13" s="267"/>
      <c r="E13" s="267"/>
    </row>
    <row r="14" spans="1:5" ht="12.75">
      <c r="A14" s="280" t="s">
        <v>84</v>
      </c>
      <c r="B14" s="279"/>
      <c r="C14" s="267"/>
      <c r="D14" s="267"/>
      <c r="E14" s="267"/>
    </row>
    <row r="15" spans="1:5" ht="12.75">
      <c r="A15" s="278" t="s">
        <v>233</v>
      </c>
      <c r="B15" s="264"/>
      <c r="C15" s="270"/>
      <c r="D15" s="270">
        <v>0</v>
      </c>
      <c r="E15" s="270">
        <v>0</v>
      </c>
    </row>
    <row r="16" spans="1:5" ht="12.75">
      <c r="A16" s="269" t="s">
        <v>87</v>
      </c>
      <c r="B16" s="269"/>
      <c r="C16" s="268">
        <f>SUM(C15:C15)</f>
        <v>0</v>
      </c>
      <c r="D16" s="268">
        <f>SUM(D15:D15)</f>
        <v>0</v>
      </c>
      <c r="E16" s="268">
        <f>SUM(E15:E15)</f>
        <v>0</v>
      </c>
    </row>
    <row r="17" spans="1:5" ht="12.75">
      <c r="A17" s="264"/>
      <c r="B17" s="264"/>
      <c r="C17" s="267"/>
      <c r="D17" s="267"/>
      <c r="E17" s="267"/>
    </row>
    <row r="18" spans="1:5" ht="12.75">
      <c r="A18" s="277" t="s">
        <v>85</v>
      </c>
      <c r="B18" s="277"/>
      <c r="C18" s="265">
        <f>SUM(C12+C16)</f>
        <v>0</v>
      </c>
      <c r="D18" s="265">
        <f>SUM(D12+D16)</f>
        <v>0</v>
      </c>
      <c r="E18" s="265">
        <f>SUM(E12+E16)</f>
        <v>0</v>
      </c>
    </row>
    <row r="19" spans="3:5" ht="12.75">
      <c r="C19" s="276"/>
      <c r="D19" s="276"/>
      <c r="E19" s="276"/>
    </row>
    <row r="20" spans="3:5" ht="12.75">
      <c r="C20" s="276"/>
      <c r="D20" s="276"/>
      <c r="E20" s="276"/>
    </row>
    <row r="21" spans="1:5" ht="15.75">
      <c r="A21" s="275" t="s">
        <v>88</v>
      </c>
      <c r="B21" s="274"/>
      <c r="C21" s="270"/>
      <c r="D21" s="270"/>
      <c r="E21" s="267"/>
    </row>
    <row r="22" spans="1:5" ht="12.75">
      <c r="A22" s="264" t="s">
        <v>231</v>
      </c>
      <c r="B22" s="264"/>
      <c r="C22" s="285">
        <v>0</v>
      </c>
      <c r="D22" s="285">
        <v>0</v>
      </c>
      <c r="E22" s="285">
        <v>0</v>
      </c>
    </row>
    <row r="23" spans="1:8" ht="12.75">
      <c r="A23" s="271"/>
      <c r="B23" s="273"/>
      <c r="C23" s="272"/>
      <c r="D23" s="272"/>
      <c r="E23" s="272"/>
      <c r="H23" s="261"/>
    </row>
    <row r="24" spans="1:5" ht="12.75">
      <c r="A24" s="269" t="s">
        <v>230</v>
      </c>
      <c r="B24" s="269"/>
      <c r="C24" s="268">
        <f>C22</f>
        <v>0</v>
      </c>
      <c r="D24" s="268">
        <f>D22</f>
        <v>0</v>
      </c>
      <c r="E24" s="268">
        <f>E22</f>
        <v>0</v>
      </c>
    </row>
    <row r="25" spans="1:5" ht="12.75">
      <c r="A25" s="264"/>
      <c r="B25" s="264"/>
      <c r="C25" s="267"/>
      <c r="D25" s="267"/>
      <c r="E25" s="267"/>
    </row>
    <row r="26" spans="1:5" ht="12.75">
      <c r="A26" s="271" t="s">
        <v>14</v>
      </c>
      <c r="B26" s="264"/>
      <c r="C26" s="267"/>
      <c r="D26" s="267"/>
      <c r="E26" s="267"/>
    </row>
    <row r="27" spans="1:5" ht="12.75">
      <c r="A27" s="264" t="s">
        <v>92</v>
      </c>
      <c r="B27" s="264"/>
      <c r="C27" s="270">
        <v>0</v>
      </c>
      <c r="D27" s="270">
        <v>0</v>
      </c>
      <c r="E27" s="270">
        <v>0</v>
      </c>
    </row>
    <row r="28" spans="1:5" ht="12.75">
      <c r="A28" s="269" t="s">
        <v>15</v>
      </c>
      <c r="B28" s="269"/>
      <c r="C28" s="268">
        <f>SUM(C27:C27)</f>
        <v>0</v>
      </c>
      <c r="D28" s="268">
        <f>SUM(D27:D27)</f>
        <v>0</v>
      </c>
      <c r="E28" s="268">
        <f>SUM(E27:E27)</f>
        <v>0</v>
      </c>
    </row>
    <row r="29" spans="1:5" ht="12.75">
      <c r="A29" s="264"/>
      <c r="B29" s="264"/>
      <c r="C29" s="267"/>
      <c r="D29" s="267"/>
      <c r="E29" s="267"/>
    </row>
    <row r="30" spans="1:5" ht="12.75">
      <c r="A30" s="266" t="s">
        <v>89</v>
      </c>
      <c r="B30" s="266"/>
      <c r="C30" s="265">
        <f>SUM(C24+C28)</f>
        <v>0</v>
      </c>
      <c r="D30" s="265">
        <f>SUM(D24+D28)</f>
        <v>0</v>
      </c>
      <c r="E30" s="265">
        <f>SUM(E24+E28)</f>
        <v>0</v>
      </c>
    </row>
    <row r="31" spans="1:5" ht="12.75">
      <c r="A31" s="264"/>
      <c r="B31" s="264"/>
      <c r="C31" s="262"/>
      <c r="D31" s="263"/>
      <c r="E31" s="262"/>
    </row>
    <row r="32" spans="3:5" ht="12.75">
      <c r="C32" s="261"/>
      <c r="D32" s="261"/>
      <c r="E32" s="261"/>
    </row>
    <row r="33" ht="12.75">
      <c r="C33" s="261"/>
    </row>
    <row r="34" ht="12.75">
      <c r="C34" s="261"/>
    </row>
  </sheetData>
  <sheetProtection/>
  <printOptions/>
  <pageMargins left="0.7" right="0.7" top="0.75" bottom="0.75" header="0.3" footer="0.3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D78" sqref="D78"/>
    </sheetView>
  </sheetViews>
  <sheetFormatPr defaultColWidth="9.140625" defaultRowHeight="12.75"/>
  <cols>
    <col min="1" max="1" width="36.28125" style="50" bestFit="1" customWidth="1"/>
    <col min="2" max="2" width="9.140625" style="50" customWidth="1"/>
    <col min="3" max="3" width="18.140625" style="50" customWidth="1"/>
    <col min="4" max="16384" width="9.140625" style="50" customWidth="1"/>
  </cols>
  <sheetData>
    <row r="1" ht="18">
      <c r="A1" s="73" t="s">
        <v>235</v>
      </c>
    </row>
    <row r="3" ht="15.75">
      <c r="A3" s="75" t="s">
        <v>43</v>
      </c>
    </row>
    <row r="5" spans="1:3" ht="15.75">
      <c r="A5" s="76" t="s">
        <v>24</v>
      </c>
      <c r="B5" s="77"/>
      <c r="C5" s="78"/>
    </row>
    <row r="6" spans="1:3" ht="12.75">
      <c r="A6" s="11"/>
      <c r="B6" s="11"/>
      <c r="C6" s="78"/>
    </row>
    <row r="7" spans="1:3" ht="12.75">
      <c r="A7" s="79" t="s">
        <v>50</v>
      </c>
      <c r="B7" s="80"/>
      <c r="C7" s="78"/>
    </row>
    <row r="8" spans="1:3" ht="12.75">
      <c r="A8" s="11" t="s">
        <v>25</v>
      </c>
      <c r="B8" s="11"/>
      <c r="C8" s="81">
        <v>0</v>
      </c>
    </row>
    <row r="9" spans="1:3" ht="12.75">
      <c r="A9" s="11" t="s">
        <v>26</v>
      </c>
      <c r="B9" s="11"/>
      <c r="C9" s="81">
        <v>0</v>
      </c>
    </row>
    <row r="10" spans="1:3" ht="12.75">
      <c r="A10" s="11" t="s">
        <v>27</v>
      </c>
      <c r="B10" s="11"/>
      <c r="C10" s="81">
        <v>0</v>
      </c>
    </row>
    <row r="11" spans="1:3" ht="12.75">
      <c r="A11" s="11" t="s">
        <v>28</v>
      </c>
      <c r="B11" s="11"/>
      <c r="C11" s="81">
        <v>0</v>
      </c>
    </row>
    <row r="12" spans="1:3" s="69" customFormat="1" ht="12.75">
      <c r="A12" s="84" t="s">
        <v>51</v>
      </c>
      <c r="B12" s="84"/>
      <c r="C12" s="85">
        <f>SUM(C8:C11)</f>
        <v>0</v>
      </c>
    </row>
    <row r="13" spans="1:3" ht="12.75">
      <c r="A13" s="11"/>
      <c r="B13" s="11"/>
      <c r="C13" s="78"/>
    </row>
    <row r="14" spans="1:3" ht="12.75">
      <c r="A14" s="80" t="s">
        <v>52</v>
      </c>
      <c r="B14" s="80"/>
      <c r="C14" s="78"/>
    </row>
    <row r="15" spans="1:3" ht="12.75">
      <c r="A15" s="11" t="s">
        <v>29</v>
      </c>
      <c r="B15" s="11"/>
      <c r="C15" s="81">
        <v>0</v>
      </c>
    </row>
    <row r="16" spans="1:3" ht="12.75">
      <c r="A16" s="11" t="s">
        <v>30</v>
      </c>
      <c r="B16" s="11"/>
      <c r="C16" s="81">
        <v>0</v>
      </c>
    </row>
    <row r="17" spans="1:3" ht="12.75">
      <c r="A17" s="11" t="s">
        <v>31</v>
      </c>
      <c r="B17" s="11"/>
      <c r="C17" s="81">
        <v>0</v>
      </c>
    </row>
    <row r="18" spans="1:3" ht="12.75">
      <c r="A18" s="11" t="s">
        <v>32</v>
      </c>
      <c r="B18" s="11"/>
      <c r="C18" s="81">
        <v>0</v>
      </c>
    </row>
    <row r="19" spans="1:3" s="69" customFormat="1" ht="12.75">
      <c r="A19" s="84" t="s">
        <v>44</v>
      </c>
      <c r="B19" s="84"/>
      <c r="C19" s="85">
        <f>SUM(C15:C18)</f>
        <v>0</v>
      </c>
    </row>
    <row r="20" spans="1:3" ht="12.75">
      <c r="A20" s="11"/>
      <c r="B20" s="11"/>
      <c r="C20" s="78"/>
    </row>
    <row r="21" spans="1:3" ht="12.75">
      <c r="A21" s="79" t="s">
        <v>53</v>
      </c>
      <c r="B21" s="80"/>
      <c r="C21" s="78"/>
    </row>
    <row r="22" spans="1:3" ht="12.75">
      <c r="A22" s="11"/>
      <c r="B22" s="11"/>
      <c r="C22" s="81">
        <v>0</v>
      </c>
    </row>
    <row r="23" spans="1:3" ht="12.75">
      <c r="A23" s="11"/>
      <c r="B23" s="11"/>
      <c r="C23" s="81">
        <v>0</v>
      </c>
    </row>
    <row r="24" spans="1:3" ht="12.75">
      <c r="A24" s="11"/>
      <c r="B24" s="11"/>
      <c r="C24" s="81">
        <v>0</v>
      </c>
    </row>
    <row r="25" spans="1:3" ht="12.75">
      <c r="A25" s="11"/>
      <c r="B25" s="11"/>
      <c r="C25" s="81">
        <v>0</v>
      </c>
    </row>
    <row r="26" spans="1:3" ht="12.75">
      <c r="A26" s="11"/>
      <c r="B26" s="11"/>
      <c r="C26" s="81">
        <v>0</v>
      </c>
    </row>
    <row r="27" spans="1:3" s="69" customFormat="1" ht="12.75">
      <c r="A27" s="84" t="s">
        <v>33</v>
      </c>
      <c r="B27" s="84"/>
      <c r="C27" s="85">
        <f>SUM(C22:C26)</f>
        <v>0</v>
      </c>
    </row>
    <row r="28" spans="1:3" ht="12.75">
      <c r="A28" s="11"/>
      <c r="B28" s="11"/>
      <c r="C28" s="78"/>
    </row>
    <row r="29" spans="1:3" ht="12.75">
      <c r="A29" s="79" t="s">
        <v>34</v>
      </c>
      <c r="B29" s="80"/>
      <c r="C29" s="78"/>
    </row>
    <row r="30" spans="1:3" ht="12.75">
      <c r="A30" s="11" t="s">
        <v>35</v>
      </c>
      <c r="B30" s="11"/>
      <c r="C30" s="81">
        <v>0</v>
      </c>
    </row>
    <row r="31" spans="1:3" ht="12.75">
      <c r="A31" s="11" t="s">
        <v>173</v>
      </c>
      <c r="B31" s="11"/>
      <c r="C31" s="81">
        <v>0</v>
      </c>
    </row>
    <row r="32" spans="1:3" ht="12.75">
      <c r="A32" s="11" t="s">
        <v>168</v>
      </c>
      <c r="B32" s="11"/>
      <c r="C32" s="81">
        <v>0</v>
      </c>
    </row>
    <row r="33" spans="1:3" ht="12.75">
      <c r="A33" s="11" t="s">
        <v>36</v>
      </c>
      <c r="B33" s="11"/>
      <c r="C33" s="81">
        <v>0</v>
      </c>
    </row>
    <row r="34" spans="1:3" ht="12.75">
      <c r="A34" s="11" t="s">
        <v>37</v>
      </c>
      <c r="B34" s="11"/>
      <c r="C34" s="81">
        <v>0</v>
      </c>
    </row>
    <row r="35" spans="1:3" ht="12.75">
      <c r="A35" s="11" t="s">
        <v>169</v>
      </c>
      <c r="B35" s="11"/>
      <c r="C35" s="81">
        <v>0</v>
      </c>
    </row>
    <row r="36" spans="1:3" s="69" customFormat="1" ht="12.75">
      <c r="A36" s="84" t="s">
        <v>38</v>
      </c>
      <c r="B36" s="84"/>
      <c r="C36" s="86">
        <f>SUM(C30:C35)</f>
        <v>0</v>
      </c>
    </row>
    <row r="37" spans="1:3" ht="12.75">
      <c r="A37" s="11"/>
      <c r="B37" s="11"/>
      <c r="C37" s="78"/>
    </row>
    <row r="38" spans="1:3" ht="12.75">
      <c r="A38" s="79" t="s">
        <v>39</v>
      </c>
      <c r="B38" s="80"/>
      <c r="C38" s="78"/>
    </row>
    <row r="39" spans="1:3" ht="12.75">
      <c r="A39" s="11"/>
      <c r="B39" s="11"/>
      <c r="C39" s="81"/>
    </row>
    <row r="41" spans="1:3" ht="12.75">
      <c r="A41" s="11"/>
      <c r="B41" s="11"/>
      <c r="C41" s="81"/>
    </row>
    <row r="43" spans="1:3" ht="12.75">
      <c r="A43" s="11" t="s">
        <v>171</v>
      </c>
      <c r="B43" s="11"/>
      <c r="C43" s="81">
        <v>0</v>
      </c>
    </row>
    <row r="44" spans="1:3" s="69" customFormat="1" ht="12.75">
      <c r="A44" s="84" t="s">
        <v>40</v>
      </c>
      <c r="B44" s="84"/>
      <c r="C44" s="85">
        <f>SUM(C39:C43)</f>
        <v>0</v>
      </c>
    </row>
    <row r="45" spans="1:3" ht="12.75">
      <c r="A45" s="11"/>
      <c r="B45" s="11"/>
      <c r="C45" s="78"/>
    </row>
    <row r="46" spans="1:3" ht="12.75" customHeight="1">
      <c r="A46" s="79" t="s">
        <v>45</v>
      </c>
      <c r="B46" s="80"/>
      <c r="C46" s="78"/>
    </row>
    <row r="47" spans="1:3" ht="12.75">
      <c r="A47" s="11" t="s">
        <v>186</v>
      </c>
      <c r="B47" s="11"/>
      <c r="C47" s="81">
        <v>0</v>
      </c>
    </row>
    <row r="48" spans="1:3" ht="12.75">
      <c r="A48" s="11" t="s">
        <v>170</v>
      </c>
      <c r="B48" s="11"/>
      <c r="C48" s="81">
        <v>0</v>
      </c>
    </row>
    <row r="49" spans="1:3" ht="12.75">
      <c r="A49" s="11" t="s">
        <v>172</v>
      </c>
      <c r="B49" s="11"/>
      <c r="C49" s="81">
        <v>0</v>
      </c>
    </row>
    <row r="50" spans="1:3" ht="12.75">
      <c r="A50" s="11"/>
      <c r="B50" s="11"/>
      <c r="C50" s="81"/>
    </row>
    <row r="51" spans="1:3" ht="12.75">
      <c r="A51" s="11"/>
      <c r="B51" s="11"/>
      <c r="C51" s="81"/>
    </row>
    <row r="52" spans="1:3" s="69" customFormat="1" ht="12.75">
      <c r="A52" s="84" t="s">
        <v>46</v>
      </c>
      <c r="B52" s="84"/>
      <c r="C52" s="85">
        <f>SUM(C47:C51)</f>
        <v>0</v>
      </c>
    </row>
    <row r="53" spans="1:3" ht="12.75">
      <c r="A53" s="11"/>
      <c r="B53" s="11"/>
      <c r="C53" s="78"/>
    </row>
    <row r="54" spans="1:3" ht="12.75">
      <c r="A54" s="79" t="s">
        <v>41</v>
      </c>
      <c r="B54" s="80"/>
      <c r="C54" s="78"/>
    </row>
    <row r="56" spans="1:3" ht="12.75">
      <c r="A56" s="11"/>
      <c r="B56" s="11"/>
      <c r="C56" s="81"/>
    </row>
    <row r="57" spans="1:3" s="69" customFormat="1" ht="12.75">
      <c r="A57" s="84" t="s">
        <v>42</v>
      </c>
      <c r="B57" s="84"/>
      <c r="C57" s="85">
        <f>SUM(C43:C56)</f>
        <v>0</v>
      </c>
    </row>
    <row r="58" spans="1:3" ht="12.75">
      <c r="A58" s="11"/>
      <c r="B58" s="11"/>
      <c r="C58" s="78"/>
    </row>
    <row r="59" spans="1:3" s="69" customFormat="1" ht="12.75">
      <c r="A59" s="84" t="s">
        <v>47</v>
      </c>
      <c r="B59" s="84"/>
      <c r="C59" s="85">
        <v>0</v>
      </c>
    </row>
    <row r="60" spans="1:3" ht="12.75">
      <c r="A60" s="11"/>
      <c r="B60" s="11"/>
      <c r="C60" s="78"/>
    </row>
    <row r="61" spans="1:3" s="69" customFormat="1" ht="12.75">
      <c r="A61" s="84" t="s">
        <v>48</v>
      </c>
      <c r="B61" s="84"/>
      <c r="C61" s="85">
        <v>0</v>
      </c>
    </row>
    <row r="64" spans="1:3" s="69" customFormat="1" ht="12.75">
      <c r="A64" s="87" t="s">
        <v>49</v>
      </c>
      <c r="B64" s="87"/>
      <c r="C64" s="88">
        <f>SUM(C61+C59+C57+C52+C44+C36+C27+C19+C12)</f>
        <v>0</v>
      </c>
    </row>
    <row r="65" ht="12.75">
      <c r="C65" s="50">
        <v>71380</v>
      </c>
    </row>
    <row r="67" spans="1:3" ht="15.75">
      <c r="A67" s="89" t="s">
        <v>54</v>
      </c>
      <c r="B67" s="77"/>
      <c r="C67" s="78"/>
    </row>
    <row r="68" spans="1:3" ht="12.75">
      <c r="A68" s="11"/>
      <c r="B68" s="11"/>
      <c r="C68" s="82"/>
    </row>
    <row r="69" spans="1:3" ht="12.75">
      <c r="A69" s="80" t="s">
        <v>12</v>
      </c>
      <c r="B69" s="80"/>
      <c r="C69" s="82"/>
    </row>
    <row r="70" spans="1:3" ht="12.75">
      <c r="A70" s="11" t="s">
        <v>236</v>
      </c>
      <c r="B70" s="11"/>
      <c r="C70" s="81">
        <v>0</v>
      </c>
    </row>
    <row r="71" spans="1:3" ht="12.75">
      <c r="A71" s="11"/>
      <c r="B71" s="11"/>
      <c r="C71" s="81">
        <v>0</v>
      </c>
    </row>
    <row r="72" spans="1:3" ht="12.75">
      <c r="A72" s="11"/>
      <c r="B72" s="11"/>
      <c r="C72" s="81">
        <v>0</v>
      </c>
    </row>
    <row r="73" spans="1:3" ht="12.75">
      <c r="A73" s="11"/>
      <c r="B73" s="11"/>
      <c r="C73" s="81"/>
    </row>
    <row r="74" spans="1:3" s="69" customFormat="1" ht="12.75">
      <c r="A74" s="84" t="s">
        <v>20</v>
      </c>
      <c r="B74" s="84"/>
      <c r="C74" s="85">
        <f>SUM(C70:C73)</f>
        <v>0</v>
      </c>
    </row>
    <row r="75" spans="1:3" ht="12.75">
      <c r="A75" s="11"/>
      <c r="B75" s="11"/>
      <c r="C75" s="78"/>
    </row>
    <row r="76" spans="1:3" ht="12.75">
      <c r="A76" s="79" t="s">
        <v>56</v>
      </c>
      <c r="B76" s="80"/>
      <c r="C76" s="78"/>
    </row>
    <row r="77" spans="1:3" ht="12.75">
      <c r="A77" s="11" t="s">
        <v>188</v>
      </c>
      <c r="B77" s="11"/>
      <c r="C77" s="81">
        <v>0</v>
      </c>
    </row>
    <row r="78" spans="1:3" ht="12.75">
      <c r="A78" s="11" t="s">
        <v>57</v>
      </c>
      <c r="B78" s="11"/>
      <c r="C78" s="81">
        <v>0</v>
      </c>
    </row>
    <row r="79" spans="1:3" s="69" customFormat="1" ht="12.75">
      <c r="A79" s="84" t="s">
        <v>21</v>
      </c>
      <c r="B79" s="84"/>
      <c r="C79" s="85">
        <f>SUM(C77:C78)</f>
        <v>0</v>
      </c>
    </row>
    <row r="80" spans="1:3" ht="12.75">
      <c r="A80" s="11"/>
      <c r="B80" s="11"/>
      <c r="C80" s="78"/>
    </row>
    <row r="81" spans="1:3" ht="12.75">
      <c r="A81" s="79" t="s">
        <v>22</v>
      </c>
      <c r="B81" s="80"/>
      <c r="C81" s="78"/>
    </row>
    <row r="82" spans="1:3" ht="12.75">
      <c r="A82" s="11" t="s">
        <v>58</v>
      </c>
      <c r="B82" s="11"/>
      <c r="C82" s="81">
        <v>0</v>
      </c>
    </row>
    <row r="83" spans="1:3" ht="12.75">
      <c r="A83" s="11" t="s">
        <v>58</v>
      </c>
      <c r="B83" s="11"/>
      <c r="C83" s="81">
        <v>0</v>
      </c>
    </row>
    <row r="84" spans="1:3" s="69" customFormat="1" ht="12.75">
      <c r="A84" s="84" t="s">
        <v>23</v>
      </c>
      <c r="B84" s="84"/>
      <c r="C84" s="86">
        <f>SUM(C82:C83)</f>
        <v>0</v>
      </c>
    </row>
    <row r="85" spans="1:3" ht="12.75">
      <c r="A85" s="80"/>
      <c r="B85" s="80"/>
      <c r="C85" s="83"/>
    </row>
    <row r="86" spans="1:3" ht="12.75">
      <c r="A86" s="11"/>
      <c r="B86" s="11"/>
      <c r="C86" s="78"/>
    </row>
    <row r="87" spans="1:3" s="69" customFormat="1" ht="12.75">
      <c r="A87" s="87" t="s">
        <v>55</v>
      </c>
      <c r="B87" s="87"/>
      <c r="C87" s="88">
        <f>SUM(C74+C79+C84)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22.00390625" style="50" customWidth="1"/>
    <col min="2" max="13" width="15.28125" style="50" customWidth="1"/>
    <col min="14" max="14" width="16.28125" style="69" customWidth="1"/>
    <col min="15" max="16" width="16.28125" style="50" customWidth="1"/>
    <col min="17" max="16384" width="9.140625" style="50" customWidth="1"/>
  </cols>
  <sheetData>
    <row r="1" spans="1:17" ht="18">
      <c r="A1" s="91" t="s">
        <v>235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9"/>
      <c r="O1" s="92"/>
      <c r="P1" s="92"/>
      <c r="Q1" s="92"/>
    </row>
    <row r="2" spans="1:17" ht="12.75">
      <c r="A2" s="93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9"/>
      <c r="O2" s="92"/>
      <c r="P2" s="92"/>
      <c r="Q2" s="92"/>
    </row>
    <row r="3" spans="1:17" ht="15.75">
      <c r="A3" s="94" t="s">
        <v>131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9"/>
      <c r="O3" s="92"/>
      <c r="P3" s="92"/>
      <c r="Q3" s="92"/>
    </row>
    <row r="4" spans="1:17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9"/>
      <c r="O4" s="92"/>
      <c r="P4" s="92"/>
      <c r="Q4" s="92"/>
    </row>
    <row r="5" spans="1:17" ht="12.75">
      <c r="A5" s="95" t="s">
        <v>133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100"/>
      <c r="O5" s="93"/>
      <c r="P5" s="93"/>
      <c r="Q5" s="92"/>
    </row>
    <row r="6" spans="1:17" s="69" customFormat="1" ht="12.75">
      <c r="A6" s="90"/>
      <c r="B6" s="189" t="s">
        <v>0</v>
      </c>
      <c r="C6" s="189" t="s">
        <v>1</v>
      </c>
      <c r="D6" s="189" t="s">
        <v>2</v>
      </c>
      <c r="E6" s="189" t="s">
        <v>3</v>
      </c>
      <c r="F6" s="189" t="s">
        <v>4</v>
      </c>
      <c r="G6" s="189" t="s">
        <v>5</v>
      </c>
      <c r="H6" s="189" t="s">
        <v>6</v>
      </c>
      <c r="I6" s="189" t="s">
        <v>7</v>
      </c>
      <c r="J6" s="189" t="s">
        <v>8</v>
      </c>
      <c r="K6" s="189" t="s">
        <v>9</v>
      </c>
      <c r="L6" s="189" t="s">
        <v>10</v>
      </c>
      <c r="M6" s="189" t="s">
        <v>11</v>
      </c>
      <c r="N6" s="189" t="s">
        <v>19</v>
      </c>
      <c r="O6" s="189" t="s">
        <v>93</v>
      </c>
      <c r="P6" s="189" t="s">
        <v>94</v>
      </c>
      <c r="Q6" s="99"/>
    </row>
    <row r="7" spans="1:17" ht="12.75">
      <c r="A7" s="96" t="s">
        <v>134</v>
      </c>
      <c r="B7" s="97">
        <v>1</v>
      </c>
      <c r="C7" s="97">
        <v>1</v>
      </c>
      <c r="D7" s="97">
        <v>1</v>
      </c>
      <c r="E7" s="97">
        <v>1</v>
      </c>
      <c r="F7" s="97">
        <v>1</v>
      </c>
      <c r="G7" s="97">
        <v>1</v>
      </c>
      <c r="H7" s="97">
        <v>1</v>
      </c>
      <c r="I7" s="97">
        <v>1</v>
      </c>
      <c r="J7" s="97">
        <v>1</v>
      </c>
      <c r="K7" s="97">
        <v>1</v>
      </c>
      <c r="L7" s="97">
        <v>1</v>
      </c>
      <c r="M7" s="97">
        <v>1</v>
      </c>
      <c r="N7" s="190">
        <f>SUM(B7:M7)</f>
        <v>12</v>
      </c>
      <c r="O7" s="97">
        <v>1</v>
      </c>
      <c r="P7" s="97">
        <v>1</v>
      </c>
      <c r="Q7" s="92"/>
    </row>
    <row r="8" spans="1:17" ht="12.75">
      <c r="A8" s="101" t="s">
        <v>174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90">
        <f aca="true" t="shared" si="0" ref="N8:N22">SUM(B8:M8)</f>
        <v>0</v>
      </c>
      <c r="O8" s="50">
        <v>60000</v>
      </c>
      <c r="P8" s="102">
        <v>70000</v>
      </c>
      <c r="Q8" s="92"/>
    </row>
    <row r="9" spans="1:17" ht="12.75">
      <c r="A9" s="103" t="s">
        <v>135</v>
      </c>
      <c r="B9" s="102"/>
      <c r="C9" s="102"/>
      <c r="D9" s="98"/>
      <c r="E9" s="98"/>
      <c r="F9" s="98"/>
      <c r="G9" s="98"/>
      <c r="H9" s="98"/>
      <c r="I9" s="98"/>
      <c r="J9" s="98"/>
      <c r="K9" s="98"/>
      <c r="L9" s="98"/>
      <c r="M9" s="98"/>
      <c r="N9" s="190">
        <f t="shared" si="0"/>
        <v>0</v>
      </c>
      <c r="O9" s="102"/>
      <c r="P9" s="98"/>
      <c r="Q9" s="92"/>
    </row>
    <row r="10" spans="1:17" ht="12.75">
      <c r="A10" s="103" t="s">
        <v>136</v>
      </c>
      <c r="B10" s="102"/>
      <c r="C10" s="102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90">
        <f t="shared" si="0"/>
        <v>0</v>
      </c>
      <c r="O10" s="98"/>
      <c r="P10" s="98"/>
      <c r="Q10" s="92"/>
    </row>
    <row r="11" spans="1:17" ht="12.75">
      <c r="A11" s="103" t="s">
        <v>137</v>
      </c>
      <c r="B11" s="102"/>
      <c r="C11" s="102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90">
        <f t="shared" si="0"/>
        <v>0</v>
      </c>
      <c r="O11" s="98"/>
      <c r="P11" s="98"/>
      <c r="Q11" s="92"/>
    </row>
    <row r="12" spans="1:17" ht="12.75">
      <c r="A12" s="103" t="s">
        <v>66</v>
      </c>
      <c r="B12" s="102"/>
      <c r="C12" s="102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190">
        <f t="shared" si="0"/>
        <v>0</v>
      </c>
      <c r="O12" s="98"/>
      <c r="P12" s="98"/>
      <c r="Q12" s="92"/>
    </row>
    <row r="13" spans="1:17" ht="12.75">
      <c r="A13" s="103" t="s">
        <v>130</v>
      </c>
      <c r="B13" s="102"/>
      <c r="C13" s="102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190">
        <f t="shared" si="0"/>
        <v>0</v>
      </c>
      <c r="O13" s="98"/>
      <c r="P13" s="98"/>
      <c r="Q13" s="92"/>
    </row>
    <row r="14" spans="1:17" ht="12.75">
      <c r="A14" s="103" t="s">
        <v>138</v>
      </c>
      <c r="B14" s="102"/>
      <c r="C14" s="102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90">
        <f t="shared" si="0"/>
        <v>0</v>
      </c>
      <c r="O14" s="98"/>
      <c r="P14" s="98"/>
      <c r="Q14" s="92"/>
    </row>
    <row r="15" spans="1:17" ht="12.75">
      <c r="A15" s="103" t="s">
        <v>187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90">
        <f t="shared" si="0"/>
        <v>0</v>
      </c>
      <c r="O15" s="98">
        <v>48000</v>
      </c>
      <c r="P15" s="98">
        <v>58000</v>
      </c>
      <c r="Q15" s="92"/>
    </row>
    <row r="16" spans="1:17" ht="12.75">
      <c r="A16" s="103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90">
        <f t="shared" si="0"/>
        <v>0</v>
      </c>
      <c r="O16" s="98"/>
      <c r="P16" s="98"/>
      <c r="Q16" s="92"/>
    </row>
    <row r="17" spans="1:17" ht="12.75">
      <c r="A17" s="10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190">
        <f t="shared" si="0"/>
        <v>0</v>
      </c>
      <c r="O17" s="98"/>
      <c r="P17" s="98"/>
      <c r="Q17" s="92"/>
    </row>
    <row r="18" spans="1:17" ht="12.75">
      <c r="A18" s="10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90">
        <f t="shared" si="0"/>
        <v>0</v>
      </c>
      <c r="O18" s="98"/>
      <c r="P18" s="98"/>
      <c r="Q18" s="92"/>
    </row>
    <row r="19" spans="1:17" ht="12.75">
      <c r="A19" s="103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90">
        <f t="shared" si="0"/>
        <v>0</v>
      </c>
      <c r="O19" s="98"/>
      <c r="P19" s="98"/>
      <c r="Q19" s="92"/>
    </row>
    <row r="20" spans="1:17" ht="12.75">
      <c r="A20" s="103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90">
        <f t="shared" si="0"/>
        <v>0</v>
      </c>
      <c r="O20" s="98"/>
      <c r="P20" s="98"/>
      <c r="Q20" s="92"/>
    </row>
    <row r="21" spans="1:17" ht="12.75">
      <c r="A21" s="103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90">
        <f t="shared" si="0"/>
        <v>0</v>
      </c>
      <c r="O21" s="98"/>
      <c r="P21" s="98"/>
      <c r="Q21" s="92"/>
    </row>
    <row r="22" spans="1:17" ht="13.5" thickBo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91">
        <f t="shared" si="0"/>
        <v>0</v>
      </c>
      <c r="O22" s="106"/>
      <c r="P22" s="106"/>
      <c r="Q22" s="92"/>
    </row>
    <row r="23" spans="1:17" s="69" customFormat="1" ht="13.5" thickBot="1">
      <c r="A23" s="185" t="s">
        <v>132</v>
      </c>
      <c r="B23" s="186">
        <f>SUM(B8:B22)*B7</f>
        <v>0</v>
      </c>
      <c r="C23" s="186">
        <f aca="true" t="shared" si="1" ref="C23:P23">SUM(C8:C22)*C7</f>
        <v>0</v>
      </c>
      <c r="D23" s="186">
        <f t="shared" si="1"/>
        <v>0</v>
      </c>
      <c r="E23" s="186">
        <f t="shared" si="1"/>
        <v>0</v>
      </c>
      <c r="F23" s="186">
        <f t="shared" si="1"/>
        <v>0</v>
      </c>
      <c r="G23" s="186">
        <f t="shared" si="1"/>
        <v>0</v>
      </c>
      <c r="H23" s="186">
        <f t="shared" si="1"/>
        <v>0</v>
      </c>
      <c r="I23" s="186">
        <f t="shared" si="1"/>
        <v>0</v>
      </c>
      <c r="J23" s="186">
        <f t="shared" si="1"/>
        <v>0</v>
      </c>
      <c r="K23" s="186">
        <f t="shared" si="1"/>
        <v>0</v>
      </c>
      <c r="L23" s="186">
        <f t="shared" si="1"/>
        <v>0</v>
      </c>
      <c r="M23" s="186">
        <f t="shared" si="1"/>
        <v>0</v>
      </c>
      <c r="N23" s="187">
        <f>SUM(B23:M23)</f>
        <v>0</v>
      </c>
      <c r="O23" s="186">
        <f>SUM(O9:O22)*O7</f>
        <v>48000</v>
      </c>
      <c r="P23" s="188">
        <f t="shared" si="1"/>
        <v>128000</v>
      </c>
      <c r="Q23" s="99"/>
    </row>
    <row r="24" spans="1:17" ht="12.7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9"/>
      <c r="O24" s="92"/>
      <c r="P24" s="92"/>
      <c r="Q24" s="92"/>
    </row>
  </sheetData>
  <sheetProtection password="CC12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P58" sqref="P58:Q61"/>
    </sheetView>
  </sheetViews>
  <sheetFormatPr defaultColWidth="9.140625" defaultRowHeight="12.75"/>
  <cols>
    <col min="1" max="1" width="9.140625" style="176" customWidth="1"/>
    <col min="2" max="2" width="24.57421875" style="176" customWidth="1"/>
    <col min="3" max="3" width="14.8515625" style="176" customWidth="1"/>
    <col min="4" max="14" width="9.140625" style="176" customWidth="1"/>
    <col min="15" max="15" width="9.57421875" style="176" customWidth="1"/>
    <col min="16" max="17" width="9.421875" style="176" bestFit="1" customWidth="1"/>
    <col min="18" max="16384" width="9.140625" style="176" customWidth="1"/>
  </cols>
  <sheetData>
    <row r="1" spans="2:4" s="138" customFormat="1" ht="18">
      <c r="B1" s="139" t="s">
        <v>235</v>
      </c>
      <c r="D1" s="139" t="s">
        <v>235</v>
      </c>
    </row>
    <row r="2" s="138" customFormat="1" ht="12.75"/>
    <row r="3" s="138" customFormat="1" ht="15.75">
      <c r="B3" s="140" t="s">
        <v>102</v>
      </c>
    </row>
    <row r="4" s="138" customFormat="1" ht="12.75"/>
    <row r="5" s="138" customFormat="1" ht="12.75">
      <c r="B5" s="141" t="s">
        <v>103</v>
      </c>
    </row>
    <row r="6" spans="2:17" s="142" customFormat="1" ht="12">
      <c r="B6" s="143"/>
      <c r="C6" s="144" t="s">
        <v>0</v>
      </c>
      <c r="D6" s="144" t="s">
        <v>1</v>
      </c>
      <c r="E6" s="144" t="s">
        <v>2</v>
      </c>
      <c r="F6" s="144" t="s">
        <v>3</v>
      </c>
      <c r="G6" s="144" t="s">
        <v>4</v>
      </c>
      <c r="H6" s="144" t="s">
        <v>5</v>
      </c>
      <c r="I6" s="144" t="s">
        <v>6</v>
      </c>
      <c r="J6" s="144" t="s">
        <v>7</v>
      </c>
      <c r="K6" s="144" t="s">
        <v>8</v>
      </c>
      <c r="L6" s="144" t="s">
        <v>9</v>
      </c>
      <c r="M6" s="144" t="s">
        <v>10</v>
      </c>
      <c r="N6" s="144" t="s">
        <v>11</v>
      </c>
      <c r="O6" s="144" t="s">
        <v>19</v>
      </c>
      <c r="P6" s="145" t="s">
        <v>93</v>
      </c>
      <c r="Q6" s="145" t="s">
        <v>94</v>
      </c>
    </row>
    <row r="7" spans="2:17" s="142" customFormat="1" ht="12">
      <c r="B7" s="146" t="s">
        <v>104</v>
      </c>
      <c r="C7" s="195">
        <f>'1. Sales Forecast'!C8</f>
        <v>0</v>
      </c>
      <c r="D7" s="195">
        <f>'1. Sales Forecast'!D8</f>
        <v>0</v>
      </c>
      <c r="E7" s="195">
        <f>'1. Sales Forecast'!E8</f>
        <v>0</v>
      </c>
      <c r="F7" s="195">
        <f>'1. Sales Forecast'!F8</f>
        <v>0</v>
      </c>
      <c r="G7" s="195">
        <f>'1. Sales Forecast'!G8</f>
        <v>0</v>
      </c>
      <c r="H7" s="195">
        <f>'1. Sales Forecast'!H8</f>
        <v>0</v>
      </c>
      <c r="I7" s="195">
        <f>'1. Sales Forecast'!I8</f>
        <v>0</v>
      </c>
      <c r="J7" s="195">
        <f>'1. Sales Forecast'!J8</f>
        <v>0</v>
      </c>
      <c r="K7" s="195">
        <f>'1. Sales Forecast'!K8</f>
        <v>0</v>
      </c>
      <c r="L7" s="195">
        <f>'1. Sales Forecast'!L8</f>
        <v>0</v>
      </c>
      <c r="M7" s="195">
        <f>'1. Sales Forecast'!M8</f>
        <v>0</v>
      </c>
      <c r="N7" s="195">
        <f>'1. Sales Forecast'!N8</f>
        <v>0</v>
      </c>
      <c r="O7" s="108">
        <f>SUM(C7:N7)</f>
        <v>0</v>
      </c>
      <c r="P7" s="148"/>
      <c r="Q7" s="148"/>
    </row>
    <row r="8" spans="2:17" s="142" customFormat="1" ht="12">
      <c r="B8" s="146" t="s">
        <v>105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8"/>
      <c r="Q8" s="148"/>
    </row>
    <row r="9" spans="2:17" s="177" customFormat="1" ht="12">
      <c r="B9" s="107" t="s">
        <v>106</v>
      </c>
      <c r="C9" s="109">
        <f>SUM(C7-C8)</f>
        <v>0</v>
      </c>
      <c r="D9" s="109">
        <f aca="true" t="shared" si="0" ref="D9:O9">SUM(D7-D8)</f>
        <v>0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>
        <f t="shared" si="0"/>
        <v>0</v>
      </c>
      <c r="M9" s="109">
        <f t="shared" si="0"/>
        <v>0</v>
      </c>
      <c r="N9" s="109">
        <f t="shared" si="0"/>
        <v>0</v>
      </c>
      <c r="O9" s="109">
        <f t="shared" si="0"/>
        <v>0</v>
      </c>
      <c r="P9" s="109">
        <f>SUM(P7-P8)</f>
        <v>0</v>
      </c>
      <c r="Q9" s="109">
        <f>SUM(Q7-Q8)</f>
        <v>0</v>
      </c>
    </row>
    <row r="10" spans="2:17" s="142" customFormat="1" ht="12.75" thickBot="1">
      <c r="B10" s="149" t="s">
        <v>107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1"/>
    </row>
    <row r="11" spans="2:17" s="177" customFormat="1" ht="12">
      <c r="B11" s="110" t="s">
        <v>108</v>
      </c>
      <c r="C11" s="178">
        <f>SUM(C9+C10)</f>
        <v>0</v>
      </c>
      <c r="D11" s="178">
        <f aca="true" t="shared" si="1" ref="D11:N11">SUM(D9+D10)</f>
        <v>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H11" s="178">
        <f t="shared" si="1"/>
        <v>0</v>
      </c>
      <c r="I11" s="178">
        <f t="shared" si="1"/>
        <v>0</v>
      </c>
      <c r="J11" s="178">
        <f t="shared" si="1"/>
        <v>0</v>
      </c>
      <c r="K11" s="178">
        <f t="shared" si="1"/>
        <v>0</v>
      </c>
      <c r="L11" s="178">
        <f t="shared" si="1"/>
        <v>0</v>
      </c>
      <c r="M11" s="178">
        <f t="shared" si="1"/>
        <v>0</v>
      </c>
      <c r="N11" s="178">
        <f t="shared" si="1"/>
        <v>0</v>
      </c>
      <c r="O11" s="111">
        <f>SUM(C11:N11)</f>
        <v>0</v>
      </c>
      <c r="P11" s="179">
        <f>SUM(P9+P10)</f>
        <v>0</v>
      </c>
      <c r="Q11" s="179">
        <f>SUM(Q9+Q10)</f>
        <v>0</v>
      </c>
    </row>
    <row r="12" spans="2:17" s="152" customFormat="1" ht="12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3"/>
      <c r="P12" s="153"/>
      <c r="Q12" s="154"/>
    </row>
    <row r="13" spans="2:17" s="152" customFormat="1" ht="12">
      <c r="B13" s="155" t="s">
        <v>99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2:17" s="142" customFormat="1" ht="12">
      <c r="B14" s="143"/>
      <c r="C14" s="144" t="s">
        <v>0</v>
      </c>
      <c r="D14" s="144" t="s">
        <v>1</v>
      </c>
      <c r="E14" s="144" t="s">
        <v>2</v>
      </c>
      <c r="F14" s="144" t="s">
        <v>3</v>
      </c>
      <c r="G14" s="144" t="s">
        <v>4</v>
      </c>
      <c r="H14" s="144" t="s">
        <v>5</v>
      </c>
      <c r="I14" s="144" t="s">
        <v>6</v>
      </c>
      <c r="J14" s="144" t="s">
        <v>7</v>
      </c>
      <c r="K14" s="144" t="s">
        <v>8</v>
      </c>
      <c r="L14" s="144" t="s">
        <v>9</v>
      </c>
      <c r="M14" s="144" t="s">
        <v>10</v>
      </c>
      <c r="N14" s="144" t="s">
        <v>11</v>
      </c>
      <c r="O14" s="144" t="s">
        <v>19</v>
      </c>
      <c r="P14" s="145" t="s">
        <v>93</v>
      </c>
      <c r="Q14" s="145" t="s">
        <v>94</v>
      </c>
    </row>
    <row r="15" spans="2:17" s="180" customFormat="1" ht="12.75" customHeight="1">
      <c r="B15" s="112" t="s">
        <v>109</v>
      </c>
      <c r="C15" s="113">
        <f>SUM(C8+C10)</f>
        <v>0</v>
      </c>
      <c r="D15" s="113">
        <f aca="true" t="shared" si="2" ref="D15:Q15">SUM(D8+D10)</f>
        <v>0</v>
      </c>
      <c r="E15" s="113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  <c r="J15" s="113">
        <f t="shared" si="2"/>
        <v>0</v>
      </c>
      <c r="K15" s="113">
        <f t="shared" si="2"/>
        <v>0</v>
      </c>
      <c r="L15" s="113">
        <f t="shared" si="2"/>
        <v>0</v>
      </c>
      <c r="M15" s="113">
        <f t="shared" si="2"/>
        <v>0</v>
      </c>
      <c r="N15" s="113">
        <f t="shared" si="2"/>
        <v>0</v>
      </c>
      <c r="O15" s="113">
        <f t="shared" si="2"/>
        <v>0</v>
      </c>
      <c r="P15" s="113">
        <f t="shared" si="2"/>
        <v>0</v>
      </c>
      <c r="Q15" s="113">
        <f t="shared" si="2"/>
        <v>0</v>
      </c>
    </row>
    <row r="16" spans="2:17" s="152" customFormat="1" ht="12.75" customHeight="1" thickBot="1">
      <c r="B16" s="157" t="s">
        <v>110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58">
        <v>0</v>
      </c>
      <c r="P16" s="159">
        <v>0</v>
      </c>
      <c r="Q16" s="114">
        <v>0</v>
      </c>
    </row>
    <row r="17" spans="2:17" s="180" customFormat="1" ht="12">
      <c r="B17" s="115" t="s">
        <v>111</v>
      </c>
      <c r="C17" s="116">
        <f>SUM(C15*C16)</f>
        <v>0</v>
      </c>
      <c r="D17" s="116">
        <f aca="true" t="shared" si="3" ref="D17:Q17">SUM(D15*D16)</f>
        <v>0</v>
      </c>
      <c r="E17" s="116">
        <f t="shared" si="3"/>
        <v>0</v>
      </c>
      <c r="F17" s="116">
        <f t="shared" si="3"/>
        <v>0</v>
      </c>
      <c r="G17" s="116">
        <f t="shared" si="3"/>
        <v>0</v>
      </c>
      <c r="H17" s="116">
        <f t="shared" si="3"/>
        <v>0</v>
      </c>
      <c r="I17" s="116">
        <f t="shared" si="3"/>
        <v>0</v>
      </c>
      <c r="J17" s="116">
        <f t="shared" si="3"/>
        <v>0</v>
      </c>
      <c r="K17" s="116">
        <f t="shared" si="3"/>
        <v>0</v>
      </c>
      <c r="L17" s="116">
        <f t="shared" si="3"/>
        <v>0</v>
      </c>
      <c r="M17" s="116">
        <f t="shared" si="3"/>
        <v>0</v>
      </c>
      <c r="N17" s="116">
        <f t="shared" si="3"/>
        <v>0</v>
      </c>
      <c r="O17" s="111">
        <f>SUM(C17:N17)</f>
        <v>0</v>
      </c>
      <c r="P17" s="111">
        <f t="shared" si="3"/>
        <v>0</v>
      </c>
      <c r="Q17" s="111">
        <f t="shared" si="3"/>
        <v>0</v>
      </c>
    </row>
    <row r="18" spans="2:17" s="152" customFormat="1" ht="12"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2:18" s="152" customFormat="1" ht="15">
      <c r="B19" s="141" t="s">
        <v>113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</row>
    <row r="20" spans="2:17" s="152" customFormat="1" ht="12" customHeight="1">
      <c r="B20" s="143"/>
      <c r="C20" s="144" t="s">
        <v>0</v>
      </c>
      <c r="D20" s="144" t="s">
        <v>1</v>
      </c>
      <c r="E20" s="144" t="s">
        <v>2</v>
      </c>
      <c r="F20" s="144" t="s">
        <v>3</v>
      </c>
      <c r="G20" s="144" t="s">
        <v>4</v>
      </c>
      <c r="H20" s="144" t="s">
        <v>5</v>
      </c>
      <c r="I20" s="144" t="s">
        <v>6</v>
      </c>
      <c r="J20" s="144" t="s">
        <v>7</v>
      </c>
      <c r="K20" s="144" t="s">
        <v>8</v>
      </c>
      <c r="L20" s="144" t="s">
        <v>9</v>
      </c>
      <c r="M20" s="144" t="s">
        <v>10</v>
      </c>
      <c r="N20" s="144" t="s">
        <v>11</v>
      </c>
      <c r="O20" s="144" t="s">
        <v>19</v>
      </c>
      <c r="P20" s="145" t="s">
        <v>93</v>
      </c>
      <c r="Q20" s="145" t="s">
        <v>94</v>
      </c>
    </row>
    <row r="21" spans="1:17" s="152" customFormat="1" ht="12" customHeight="1">
      <c r="A21" s="289">
        <v>1</v>
      </c>
      <c r="B21" s="156" t="s">
        <v>175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13">
        <f>SUM(C21:N21)</f>
        <v>0</v>
      </c>
      <c r="P21" s="163"/>
      <c r="Q21" s="163"/>
    </row>
    <row r="22" spans="1:17" s="152" customFormat="1" ht="12.75" customHeight="1" thickBot="1">
      <c r="A22" s="289"/>
      <c r="B22" s="157" t="s">
        <v>112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6"/>
      <c r="P22" s="114"/>
      <c r="Q22" s="114"/>
    </row>
    <row r="23" spans="1:17" s="180" customFormat="1" ht="12" customHeight="1">
      <c r="A23" s="181"/>
      <c r="B23" s="115" t="s">
        <v>114</v>
      </c>
      <c r="C23" s="117">
        <f>SUM(C21*C22)</f>
        <v>0</v>
      </c>
      <c r="D23" s="117">
        <f aca="true" t="shared" si="4" ref="D23:Q23">SUM(D21*D22)</f>
        <v>0</v>
      </c>
      <c r="E23" s="117">
        <f t="shared" si="4"/>
        <v>0</v>
      </c>
      <c r="F23" s="117">
        <f t="shared" si="4"/>
        <v>0</v>
      </c>
      <c r="G23" s="117">
        <f t="shared" si="4"/>
        <v>0</v>
      </c>
      <c r="H23" s="117">
        <f t="shared" si="4"/>
        <v>0</v>
      </c>
      <c r="I23" s="117">
        <f t="shared" si="4"/>
        <v>0</v>
      </c>
      <c r="J23" s="117">
        <f t="shared" si="4"/>
        <v>0</v>
      </c>
      <c r="K23" s="117">
        <f t="shared" si="4"/>
        <v>0</v>
      </c>
      <c r="L23" s="117">
        <f t="shared" si="4"/>
        <v>0</v>
      </c>
      <c r="M23" s="117">
        <f t="shared" si="4"/>
        <v>0</v>
      </c>
      <c r="N23" s="117">
        <f t="shared" si="4"/>
        <v>0</v>
      </c>
      <c r="O23" s="118">
        <f>SUM(C23:N23)</f>
        <v>0</v>
      </c>
      <c r="P23" s="117">
        <f t="shared" si="4"/>
        <v>0</v>
      </c>
      <c r="Q23" s="117">
        <f t="shared" si="4"/>
        <v>0</v>
      </c>
    </row>
    <row r="24" spans="1:17" s="152" customFormat="1" ht="12">
      <c r="A24" s="162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s="152" customFormat="1" ht="12" customHeight="1">
      <c r="A25" s="289">
        <v>2</v>
      </c>
      <c r="B25" s="156" t="s">
        <v>176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13">
        <f>SUM(C25:N25)</f>
        <v>0</v>
      </c>
      <c r="P25" s="163"/>
      <c r="Q25" s="163"/>
    </row>
    <row r="26" spans="1:17" s="152" customFormat="1" ht="12.75" customHeight="1" thickBot="1">
      <c r="A26" s="289"/>
      <c r="B26" s="157" t="s">
        <v>112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26"/>
      <c r="P26" s="114"/>
      <c r="Q26" s="114"/>
    </row>
    <row r="27" spans="1:17" s="180" customFormat="1" ht="12" customHeight="1">
      <c r="A27" s="181"/>
      <c r="B27" s="115" t="s">
        <v>116</v>
      </c>
      <c r="C27" s="117">
        <f aca="true" t="shared" si="5" ref="C27:N27">SUM(C25*C26)</f>
        <v>0</v>
      </c>
      <c r="D27" s="117">
        <f t="shared" si="5"/>
        <v>0</v>
      </c>
      <c r="E27" s="117">
        <f t="shared" si="5"/>
        <v>0</v>
      </c>
      <c r="F27" s="117">
        <f t="shared" si="5"/>
        <v>0</v>
      </c>
      <c r="G27" s="117">
        <f t="shared" si="5"/>
        <v>0</v>
      </c>
      <c r="H27" s="117">
        <f t="shared" si="5"/>
        <v>0</v>
      </c>
      <c r="I27" s="117">
        <f t="shared" si="5"/>
        <v>0</v>
      </c>
      <c r="J27" s="117">
        <f t="shared" si="5"/>
        <v>0</v>
      </c>
      <c r="K27" s="117">
        <f t="shared" si="5"/>
        <v>0</v>
      </c>
      <c r="L27" s="117">
        <f t="shared" si="5"/>
        <v>0</v>
      </c>
      <c r="M27" s="117">
        <f t="shared" si="5"/>
        <v>0</v>
      </c>
      <c r="N27" s="117">
        <f t="shared" si="5"/>
        <v>0</v>
      </c>
      <c r="O27" s="118">
        <f>SUM(C27:N27)</f>
        <v>0</v>
      </c>
      <c r="P27" s="117">
        <f>SUM(P25*P26)</f>
        <v>0</v>
      </c>
      <c r="Q27" s="117">
        <f>SUM(Q25*Q26)</f>
        <v>0</v>
      </c>
    </row>
    <row r="28" spans="1:17" s="152" customFormat="1" ht="12" customHeight="1">
      <c r="A28" s="162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152" customFormat="1" ht="12" customHeight="1">
      <c r="A29" s="289">
        <v>3</v>
      </c>
      <c r="B29" s="156" t="s">
        <v>177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13">
        <f>SUM(C29:N29)</f>
        <v>0</v>
      </c>
      <c r="P29" s="163"/>
      <c r="Q29" s="163"/>
    </row>
    <row r="30" spans="1:17" s="152" customFormat="1" ht="12.75" customHeight="1" thickBot="1">
      <c r="A30" s="289"/>
      <c r="B30" s="157" t="s">
        <v>112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26"/>
      <c r="P30" s="114"/>
      <c r="Q30" s="114"/>
    </row>
    <row r="31" spans="1:17" s="180" customFormat="1" ht="12" customHeight="1">
      <c r="A31" s="181"/>
      <c r="B31" s="115" t="s">
        <v>118</v>
      </c>
      <c r="C31" s="117">
        <f aca="true" t="shared" si="6" ref="C31:N31">SUM(C29*C30)</f>
        <v>0</v>
      </c>
      <c r="D31" s="117">
        <f t="shared" si="6"/>
        <v>0</v>
      </c>
      <c r="E31" s="117">
        <f t="shared" si="6"/>
        <v>0</v>
      </c>
      <c r="F31" s="117">
        <f t="shared" si="6"/>
        <v>0</v>
      </c>
      <c r="G31" s="117">
        <f t="shared" si="6"/>
        <v>0</v>
      </c>
      <c r="H31" s="117">
        <f t="shared" si="6"/>
        <v>0</v>
      </c>
      <c r="I31" s="117">
        <f t="shared" si="6"/>
        <v>0</v>
      </c>
      <c r="J31" s="117">
        <f t="shared" si="6"/>
        <v>0</v>
      </c>
      <c r="K31" s="117">
        <f t="shared" si="6"/>
        <v>0</v>
      </c>
      <c r="L31" s="117">
        <f t="shared" si="6"/>
        <v>0</v>
      </c>
      <c r="M31" s="117">
        <f t="shared" si="6"/>
        <v>0</v>
      </c>
      <c r="N31" s="117">
        <f t="shared" si="6"/>
        <v>0</v>
      </c>
      <c r="O31" s="118">
        <f>SUM(C31:N31)</f>
        <v>0</v>
      </c>
      <c r="P31" s="117">
        <f>SUM(P29*P30)</f>
        <v>0</v>
      </c>
      <c r="Q31" s="117">
        <f>SUM(Q29*Q30)</f>
        <v>0</v>
      </c>
    </row>
    <row r="32" spans="1:17" s="152" customFormat="1" ht="12" customHeight="1" thickBot="1">
      <c r="A32" s="162"/>
      <c r="B32" s="16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165"/>
      <c r="P32" s="165"/>
      <c r="Q32" s="166"/>
    </row>
    <row r="33" spans="1:17" s="152" customFormat="1" ht="12" customHeight="1">
      <c r="A33" s="289">
        <v>4</v>
      </c>
      <c r="B33" s="156" t="s">
        <v>178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13">
        <f>SUM(C33:N33)</f>
        <v>0</v>
      </c>
      <c r="P33" s="163"/>
      <c r="Q33" s="163"/>
    </row>
    <row r="34" spans="1:17" s="152" customFormat="1" ht="12" customHeight="1" thickBot="1">
      <c r="A34" s="289"/>
      <c r="B34" s="157" t="s">
        <v>112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26"/>
      <c r="P34" s="114"/>
      <c r="Q34" s="114"/>
    </row>
    <row r="35" spans="1:17" s="180" customFormat="1" ht="12" customHeight="1">
      <c r="A35" s="182"/>
      <c r="B35" s="115" t="s">
        <v>153</v>
      </c>
      <c r="C35" s="117">
        <f aca="true" t="shared" si="7" ref="C35:N35">SUM(C33*C34)</f>
        <v>0</v>
      </c>
      <c r="D35" s="117">
        <f t="shared" si="7"/>
        <v>0</v>
      </c>
      <c r="E35" s="117">
        <f t="shared" si="7"/>
        <v>0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  <c r="K35" s="117">
        <f t="shared" si="7"/>
        <v>0</v>
      </c>
      <c r="L35" s="117">
        <f t="shared" si="7"/>
        <v>0</v>
      </c>
      <c r="M35" s="117">
        <f t="shared" si="7"/>
        <v>0</v>
      </c>
      <c r="N35" s="117">
        <f t="shared" si="7"/>
        <v>0</v>
      </c>
      <c r="O35" s="118">
        <f>SUM(C35:N35)</f>
        <v>0</v>
      </c>
      <c r="P35" s="117">
        <f>SUM(P33*P34)</f>
        <v>0</v>
      </c>
      <c r="Q35" s="117">
        <f>SUM(Q33*Q34)</f>
        <v>0</v>
      </c>
    </row>
    <row r="36" spans="1:17" s="152" customFormat="1" ht="12" customHeight="1">
      <c r="A36" s="162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53"/>
      <c r="P36" s="153"/>
      <c r="Q36" s="154"/>
    </row>
    <row r="37" spans="1:17" s="152" customFormat="1" ht="12" customHeight="1">
      <c r="A37" s="289">
        <v>5</v>
      </c>
      <c r="B37" s="156" t="s">
        <v>179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13">
        <f>SUM(C37:N37)</f>
        <v>0</v>
      </c>
      <c r="P37" s="163"/>
      <c r="Q37" s="163"/>
    </row>
    <row r="38" spans="1:17" s="152" customFormat="1" ht="12" customHeight="1" thickBot="1">
      <c r="A38" s="289"/>
      <c r="B38" s="157" t="s">
        <v>112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26"/>
      <c r="P38" s="114"/>
      <c r="Q38" s="114"/>
    </row>
    <row r="39" spans="1:17" s="180" customFormat="1" ht="12" customHeight="1">
      <c r="A39" s="182"/>
      <c r="B39" s="115" t="s">
        <v>154</v>
      </c>
      <c r="C39" s="117">
        <f aca="true" t="shared" si="8" ref="C39:N39">SUM(C37*C38)</f>
        <v>0</v>
      </c>
      <c r="D39" s="117">
        <f t="shared" si="8"/>
        <v>0</v>
      </c>
      <c r="E39" s="117">
        <f t="shared" si="8"/>
        <v>0</v>
      </c>
      <c r="F39" s="117">
        <f t="shared" si="8"/>
        <v>0</v>
      </c>
      <c r="G39" s="117">
        <f t="shared" si="8"/>
        <v>0</v>
      </c>
      <c r="H39" s="117">
        <f t="shared" si="8"/>
        <v>0</v>
      </c>
      <c r="I39" s="117">
        <f t="shared" si="8"/>
        <v>0</v>
      </c>
      <c r="J39" s="117">
        <f t="shared" si="8"/>
        <v>0</v>
      </c>
      <c r="K39" s="117">
        <f t="shared" si="8"/>
        <v>0</v>
      </c>
      <c r="L39" s="117">
        <f t="shared" si="8"/>
        <v>0</v>
      </c>
      <c r="M39" s="117">
        <f t="shared" si="8"/>
        <v>0</v>
      </c>
      <c r="N39" s="117">
        <f t="shared" si="8"/>
        <v>0</v>
      </c>
      <c r="O39" s="118">
        <f>SUM(C39:N39)</f>
        <v>0</v>
      </c>
      <c r="P39" s="117">
        <f>SUM(P37*P38)</f>
        <v>0</v>
      </c>
      <c r="Q39" s="117">
        <f>SUM(Q37*Q38)</f>
        <v>0</v>
      </c>
    </row>
    <row r="40" spans="1:17" s="152" customFormat="1" ht="12" customHeight="1">
      <c r="A40" s="162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53"/>
      <c r="P40" s="153"/>
      <c r="Q40" s="154"/>
    </row>
    <row r="41" spans="1:17" s="152" customFormat="1" ht="12" customHeight="1" thickBot="1">
      <c r="A41" s="162"/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53"/>
      <c r="P41" s="153"/>
      <c r="Q41" s="154"/>
    </row>
    <row r="42" spans="1:17" s="180" customFormat="1" ht="12" customHeight="1" thickBot="1">
      <c r="A42" s="183"/>
      <c r="B42" s="134" t="s">
        <v>119</v>
      </c>
      <c r="C42" s="135">
        <f>SUM(C23+C27+C31)</f>
        <v>0</v>
      </c>
      <c r="D42" s="135">
        <f aca="true" t="shared" si="9" ref="D42:Q42">SUM(D23+D27+D31)</f>
        <v>0</v>
      </c>
      <c r="E42" s="135">
        <f t="shared" si="9"/>
        <v>0</v>
      </c>
      <c r="F42" s="135">
        <f t="shared" si="9"/>
        <v>0</v>
      </c>
      <c r="G42" s="135">
        <f t="shared" si="9"/>
        <v>0</v>
      </c>
      <c r="H42" s="135">
        <f t="shared" si="9"/>
        <v>0</v>
      </c>
      <c r="I42" s="135">
        <f t="shared" si="9"/>
        <v>0</v>
      </c>
      <c r="J42" s="135">
        <f t="shared" si="9"/>
        <v>0</v>
      </c>
      <c r="K42" s="135">
        <f t="shared" si="9"/>
        <v>0</v>
      </c>
      <c r="L42" s="135">
        <f t="shared" si="9"/>
        <v>0</v>
      </c>
      <c r="M42" s="135">
        <f t="shared" si="9"/>
        <v>0</v>
      </c>
      <c r="N42" s="135">
        <f t="shared" si="9"/>
        <v>0</v>
      </c>
      <c r="O42" s="136">
        <f t="shared" si="9"/>
        <v>0</v>
      </c>
      <c r="P42" s="136">
        <f t="shared" si="9"/>
        <v>0</v>
      </c>
      <c r="Q42" s="137">
        <f t="shared" si="9"/>
        <v>0</v>
      </c>
    </row>
    <row r="43" s="152" customFormat="1" ht="12.75" customHeight="1"/>
    <row r="44" s="152" customFormat="1" ht="12"/>
    <row r="45" spans="2:17" s="152" customFormat="1" ht="12">
      <c r="B45" s="153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153"/>
      <c r="P45" s="153"/>
      <c r="Q45" s="154"/>
    </row>
    <row r="46" spans="2:17" s="152" customFormat="1" ht="12">
      <c r="B46" s="155" t="s">
        <v>125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53"/>
      <c r="P46" s="153"/>
      <c r="Q46" s="154"/>
    </row>
    <row r="47" spans="2:17" s="152" customFormat="1" ht="12">
      <c r="B47" s="156"/>
      <c r="C47" s="144" t="s">
        <v>0</v>
      </c>
      <c r="D47" s="144" t="s">
        <v>1</v>
      </c>
      <c r="E47" s="144" t="s">
        <v>2</v>
      </c>
      <c r="F47" s="144" t="s">
        <v>3</v>
      </c>
      <c r="G47" s="144" t="s">
        <v>4</v>
      </c>
      <c r="H47" s="144" t="s">
        <v>5</v>
      </c>
      <c r="I47" s="144" t="s">
        <v>6</v>
      </c>
      <c r="J47" s="144" t="s">
        <v>7</v>
      </c>
      <c r="K47" s="144" t="s">
        <v>8</v>
      </c>
      <c r="L47" s="144" t="s">
        <v>9</v>
      </c>
      <c r="M47" s="144" t="s">
        <v>10</v>
      </c>
      <c r="N47" s="144" t="s">
        <v>11</v>
      </c>
      <c r="O47" s="144" t="s">
        <v>19</v>
      </c>
      <c r="P47" s="145" t="s">
        <v>93</v>
      </c>
      <c r="Q47" s="145" t="s">
        <v>94</v>
      </c>
    </row>
    <row r="48" spans="2:17" s="180" customFormat="1" ht="12">
      <c r="B48" s="112" t="s">
        <v>108</v>
      </c>
      <c r="C48" s="113">
        <f>C11</f>
        <v>0</v>
      </c>
      <c r="D48" s="113">
        <f aca="true" t="shared" si="10" ref="D48:Q48">D11</f>
        <v>0</v>
      </c>
      <c r="E48" s="113">
        <f t="shared" si="10"/>
        <v>0</v>
      </c>
      <c r="F48" s="113">
        <f t="shared" si="10"/>
        <v>0</v>
      </c>
      <c r="G48" s="113">
        <f t="shared" si="10"/>
        <v>0</v>
      </c>
      <c r="H48" s="113">
        <f t="shared" si="10"/>
        <v>0</v>
      </c>
      <c r="I48" s="113">
        <f t="shared" si="10"/>
        <v>0</v>
      </c>
      <c r="J48" s="113">
        <f t="shared" si="10"/>
        <v>0</v>
      </c>
      <c r="K48" s="113">
        <f t="shared" si="10"/>
        <v>0</v>
      </c>
      <c r="L48" s="113">
        <f t="shared" si="10"/>
        <v>0</v>
      </c>
      <c r="M48" s="113">
        <f t="shared" si="10"/>
        <v>0</v>
      </c>
      <c r="N48" s="113">
        <f t="shared" si="10"/>
        <v>0</v>
      </c>
      <c r="O48" s="119">
        <f t="shared" si="10"/>
        <v>0</v>
      </c>
      <c r="P48" s="119">
        <f t="shared" si="10"/>
        <v>0</v>
      </c>
      <c r="Q48" s="119">
        <f t="shared" si="10"/>
        <v>0</v>
      </c>
    </row>
    <row r="49" spans="2:17" s="152" customFormat="1" ht="12">
      <c r="B49" s="156" t="s">
        <v>120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20">
        <f>SUM(C49:N49)</f>
        <v>0</v>
      </c>
      <c r="P49" s="170"/>
      <c r="Q49" s="163"/>
    </row>
    <row r="50" spans="2:17" s="152" customFormat="1" ht="12">
      <c r="B50" s="156" t="s">
        <v>121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20">
        <f>SUM(C50:N50)</f>
        <v>0</v>
      </c>
      <c r="P50" s="170"/>
      <c r="Q50" s="163"/>
    </row>
    <row r="51" spans="2:17" s="152" customFormat="1" ht="12">
      <c r="B51" s="156" t="s">
        <v>122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20">
        <f>SUM(C51:N51)</f>
        <v>0</v>
      </c>
      <c r="P51" s="171"/>
      <c r="Q51" s="171"/>
    </row>
    <row r="52" spans="2:17" s="152" customFormat="1" ht="12.75" thickBot="1">
      <c r="B52" s="157" t="s">
        <v>123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21">
        <f>SUM(C52:N52)</f>
        <v>0</v>
      </c>
      <c r="P52" s="159"/>
      <c r="Q52" s="114"/>
    </row>
    <row r="53" spans="2:17" s="180" customFormat="1" ht="12">
      <c r="B53" s="115" t="s">
        <v>124</v>
      </c>
      <c r="C53" s="117">
        <f>SUM(C52+C51)</f>
        <v>0</v>
      </c>
      <c r="D53" s="117">
        <f aca="true" t="shared" si="11" ref="D53:Q53">SUM(D52+D51)</f>
        <v>0</v>
      </c>
      <c r="E53" s="117">
        <f t="shared" si="11"/>
        <v>0</v>
      </c>
      <c r="F53" s="117">
        <f t="shared" si="11"/>
        <v>0</v>
      </c>
      <c r="G53" s="117">
        <f t="shared" si="11"/>
        <v>0</v>
      </c>
      <c r="H53" s="117">
        <f t="shared" si="11"/>
        <v>0</v>
      </c>
      <c r="I53" s="117">
        <f t="shared" si="11"/>
        <v>0</v>
      </c>
      <c r="J53" s="117">
        <f t="shared" si="11"/>
        <v>0</v>
      </c>
      <c r="K53" s="117">
        <f t="shared" si="11"/>
        <v>0</v>
      </c>
      <c r="L53" s="117">
        <f t="shared" si="11"/>
        <v>0</v>
      </c>
      <c r="M53" s="117">
        <f t="shared" si="11"/>
        <v>0</v>
      </c>
      <c r="N53" s="117">
        <f t="shared" si="11"/>
        <v>0</v>
      </c>
      <c r="O53" s="118">
        <f>SUM(C53:N53)</f>
        <v>0</v>
      </c>
      <c r="P53" s="118">
        <f t="shared" si="11"/>
        <v>0</v>
      </c>
      <c r="Q53" s="118">
        <f t="shared" si="11"/>
        <v>0</v>
      </c>
    </row>
    <row r="54" spans="2:17" s="152" customFormat="1" ht="12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3"/>
      <c r="P54" s="153"/>
      <c r="Q54" s="154"/>
    </row>
    <row r="55" spans="2:17" s="152" customFormat="1" ht="12">
      <c r="B55" s="174" t="s">
        <v>129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3"/>
      <c r="P55" s="153"/>
      <c r="Q55" s="154"/>
    </row>
    <row r="56" spans="2:17" s="152" customFormat="1" ht="12">
      <c r="B56" s="156"/>
      <c r="C56" s="144" t="s">
        <v>0</v>
      </c>
      <c r="D56" s="144" t="s">
        <v>1</v>
      </c>
      <c r="E56" s="144" t="s">
        <v>2</v>
      </c>
      <c r="F56" s="144" t="s">
        <v>3</v>
      </c>
      <c r="G56" s="144" t="s">
        <v>4</v>
      </c>
      <c r="H56" s="144" t="s">
        <v>5</v>
      </c>
      <c r="I56" s="144" t="s">
        <v>6</v>
      </c>
      <c r="J56" s="144" t="s">
        <v>7</v>
      </c>
      <c r="K56" s="144" t="s">
        <v>8</v>
      </c>
      <c r="L56" s="144" t="s">
        <v>9</v>
      </c>
      <c r="M56" s="144" t="s">
        <v>10</v>
      </c>
      <c r="N56" s="144" t="s">
        <v>11</v>
      </c>
      <c r="O56" s="144" t="s">
        <v>19</v>
      </c>
      <c r="P56" s="145" t="s">
        <v>93</v>
      </c>
      <c r="Q56" s="145" t="s">
        <v>94</v>
      </c>
    </row>
    <row r="57" spans="2:17" s="152" customFormat="1" ht="12">
      <c r="B57" s="122" t="s">
        <v>126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>
        <f aca="true" t="shared" si="12" ref="O57:O62">SUM(C57:N57)</f>
        <v>0</v>
      </c>
      <c r="P57" s="123"/>
      <c r="Q57" s="123"/>
    </row>
    <row r="58" spans="2:17" s="152" customFormat="1" ht="12">
      <c r="B58" s="122" t="s">
        <v>127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4">
        <f t="shared" si="12"/>
        <v>0</v>
      </c>
      <c r="P58" s="123"/>
      <c r="Q58" s="123"/>
    </row>
    <row r="59" spans="2:17" s="152" customFormat="1" ht="12">
      <c r="B59" s="122" t="s">
        <v>183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4">
        <f t="shared" si="12"/>
        <v>0</v>
      </c>
      <c r="P59" s="123"/>
      <c r="Q59" s="123"/>
    </row>
    <row r="60" spans="2:17" s="152" customFormat="1" ht="12">
      <c r="B60" s="122" t="s">
        <v>184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4">
        <f t="shared" si="12"/>
        <v>0</v>
      </c>
      <c r="P60" s="123"/>
      <c r="Q60" s="123"/>
    </row>
    <row r="61" spans="2:17" s="152" customFormat="1" ht="12.75" thickBot="1">
      <c r="B61" s="125" t="s">
        <v>185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26">
        <f t="shared" si="12"/>
        <v>0</v>
      </c>
      <c r="P61" s="114"/>
      <c r="Q61" s="114"/>
    </row>
    <row r="62" spans="2:17" s="180" customFormat="1" ht="12">
      <c r="B62" s="127" t="s">
        <v>128</v>
      </c>
      <c r="C62" s="128">
        <f>SUM(C57:C61)</f>
        <v>0</v>
      </c>
      <c r="D62" s="128">
        <f aca="true" t="shared" si="13" ref="D62:Q62">SUM(D57:D61)</f>
        <v>0</v>
      </c>
      <c r="E62" s="128">
        <f t="shared" si="13"/>
        <v>0</v>
      </c>
      <c r="F62" s="128">
        <f t="shared" si="13"/>
        <v>0</v>
      </c>
      <c r="G62" s="128">
        <f t="shared" si="13"/>
        <v>0</v>
      </c>
      <c r="H62" s="128">
        <f t="shared" si="13"/>
        <v>0</v>
      </c>
      <c r="I62" s="128">
        <f t="shared" si="13"/>
        <v>0</v>
      </c>
      <c r="J62" s="128">
        <f t="shared" si="13"/>
        <v>0</v>
      </c>
      <c r="K62" s="128">
        <f t="shared" si="13"/>
        <v>0</v>
      </c>
      <c r="L62" s="128">
        <f t="shared" si="13"/>
        <v>0</v>
      </c>
      <c r="M62" s="128">
        <f t="shared" si="13"/>
        <v>0</v>
      </c>
      <c r="N62" s="128">
        <f t="shared" si="13"/>
        <v>0</v>
      </c>
      <c r="O62" s="118">
        <f t="shared" si="12"/>
        <v>0</v>
      </c>
      <c r="P62" s="129">
        <f t="shared" si="13"/>
        <v>0</v>
      </c>
      <c r="Q62" s="129">
        <f t="shared" si="13"/>
        <v>0</v>
      </c>
    </row>
    <row r="63" spans="2:17" s="152" customFormat="1" ht="12.75" thickBot="1">
      <c r="B63" s="17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5"/>
      <c r="P63" s="165"/>
      <c r="Q63" s="166"/>
    </row>
    <row r="64" spans="2:17" s="180" customFormat="1" ht="12">
      <c r="B64" s="130" t="s">
        <v>100</v>
      </c>
      <c r="C64" s="131">
        <f aca="true" t="shared" si="14" ref="C64:Q64">SUM(C17+C42+C53+C62)</f>
        <v>0</v>
      </c>
      <c r="D64" s="131">
        <f t="shared" si="14"/>
        <v>0</v>
      </c>
      <c r="E64" s="131">
        <f t="shared" si="14"/>
        <v>0</v>
      </c>
      <c r="F64" s="131">
        <f t="shared" si="14"/>
        <v>0</v>
      </c>
      <c r="G64" s="131">
        <f t="shared" si="14"/>
        <v>0</v>
      </c>
      <c r="H64" s="131">
        <f t="shared" si="14"/>
        <v>0</v>
      </c>
      <c r="I64" s="131">
        <f t="shared" si="14"/>
        <v>0</v>
      </c>
      <c r="J64" s="131">
        <f t="shared" si="14"/>
        <v>0</v>
      </c>
      <c r="K64" s="131">
        <f t="shared" si="14"/>
        <v>0</v>
      </c>
      <c r="L64" s="131">
        <f t="shared" si="14"/>
        <v>0</v>
      </c>
      <c r="M64" s="131">
        <f t="shared" si="14"/>
        <v>0</v>
      </c>
      <c r="N64" s="131">
        <f t="shared" si="14"/>
        <v>0</v>
      </c>
      <c r="O64" s="131">
        <f t="shared" si="14"/>
        <v>0</v>
      </c>
      <c r="P64" s="131">
        <f t="shared" si="14"/>
        <v>0</v>
      </c>
      <c r="Q64" s="131">
        <f t="shared" si="14"/>
        <v>0</v>
      </c>
    </row>
    <row r="65" spans="2:17" s="180" customFormat="1" ht="12">
      <c r="B65" s="132" t="s">
        <v>101</v>
      </c>
      <c r="C65" s="133" t="e">
        <f aca="true" t="shared" si="15" ref="C65:Q65">SUM(C64/C11)</f>
        <v>#DIV/0!</v>
      </c>
      <c r="D65" s="133" t="e">
        <f t="shared" si="15"/>
        <v>#DIV/0!</v>
      </c>
      <c r="E65" s="133" t="e">
        <f t="shared" si="15"/>
        <v>#DIV/0!</v>
      </c>
      <c r="F65" s="133" t="e">
        <f t="shared" si="15"/>
        <v>#DIV/0!</v>
      </c>
      <c r="G65" s="133" t="e">
        <f t="shared" si="15"/>
        <v>#DIV/0!</v>
      </c>
      <c r="H65" s="133" t="e">
        <f t="shared" si="15"/>
        <v>#DIV/0!</v>
      </c>
      <c r="I65" s="133" t="e">
        <f t="shared" si="15"/>
        <v>#DIV/0!</v>
      </c>
      <c r="J65" s="133" t="e">
        <f t="shared" si="15"/>
        <v>#DIV/0!</v>
      </c>
      <c r="K65" s="133" t="e">
        <f t="shared" si="15"/>
        <v>#DIV/0!</v>
      </c>
      <c r="L65" s="133" t="e">
        <f t="shared" si="15"/>
        <v>#DIV/0!</v>
      </c>
      <c r="M65" s="133" t="e">
        <f t="shared" si="15"/>
        <v>#DIV/0!</v>
      </c>
      <c r="N65" s="133" t="e">
        <f t="shared" si="15"/>
        <v>#DIV/0!</v>
      </c>
      <c r="O65" s="133" t="e">
        <f t="shared" si="15"/>
        <v>#DIV/0!</v>
      </c>
      <c r="P65" s="133" t="e">
        <f t="shared" si="15"/>
        <v>#DIV/0!</v>
      </c>
      <c r="Q65" s="133" t="e">
        <f t="shared" si="15"/>
        <v>#DIV/0!</v>
      </c>
    </row>
  </sheetData>
  <sheetProtection password="CC12" sheet="1" objects="1" scenarios="1"/>
  <mergeCells count="7">
    <mergeCell ref="C32:N32"/>
    <mergeCell ref="C45:N45"/>
    <mergeCell ref="A21:A22"/>
    <mergeCell ref="A25:A26"/>
    <mergeCell ref="A29:A30"/>
    <mergeCell ref="A33:A34"/>
    <mergeCell ref="A37:A3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9.140625" style="176" customWidth="1"/>
    <col min="2" max="2" width="24.57421875" style="176" customWidth="1"/>
    <col min="3" max="3" width="14.8515625" style="176" customWidth="1"/>
    <col min="4" max="14" width="9.140625" style="176" customWidth="1"/>
    <col min="15" max="15" width="9.57421875" style="176" customWidth="1"/>
    <col min="16" max="17" width="9.421875" style="176" bestFit="1" customWidth="1"/>
    <col min="18" max="16384" width="9.140625" style="176" customWidth="1"/>
  </cols>
  <sheetData>
    <row r="1" spans="2:4" s="138" customFormat="1" ht="18">
      <c r="B1" s="139" t="s">
        <v>235</v>
      </c>
      <c r="D1" s="139" t="s">
        <v>235</v>
      </c>
    </row>
    <row r="2" s="138" customFormat="1" ht="12.75"/>
    <row r="3" s="138" customFormat="1" ht="15.75">
      <c r="B3" s="140" t="s">
        <v>102</v>
      </c>
    </row>
    <row r="4" s="138" customFormat="1" ht="12.75"/>
    <row r="5" s="138" customFormat="1" ht="12.75">
      <c r="B5" s="141" t="s">
        <v>103</v>
      </c>
    </row>
    <row r="6" spans="2:17" s="142" customFormat="1" ht="12">
      <c r="B6" s="143"/>
      <c r="C6" s="144" t="s">
        <v>0</v>
      </c>
      <c r="D6" s="144" t="s">
        <v>1</v>
      </c>
      <c r="E6" s="144" t="s">
        <v>2</v>
      </c>
      <c r="F6" s="144" t="s">
        <v>3</v>
      </c>
      <c r="G6" s="144" t="s">
        <v>4</v>
      </c>
      <c r="H6" s="144" t="s">
        <v>5</v>
      </c>
      <c r="I6" s="144" t="s">
        <v>6</v>
      </c>
      <c r="J6" s="144" t="s">
        <v>7</v>
      </c>
      <c r="K6" s="144" t="s">
        <v>8</v>
      </c>
      <c r="L6" s="144" t="s">
        <v>9</v>
      </c>
      <c r="M6" s="144" t="s">
        <v>10</v>
      </c>
      <c r="N6" s="144" t="s">
        <v>11</v>
      </c>
      <c r="O6" s="144" t="s">
        <v>19</v>
      </c>
      <c r="P6" s="145" t="s">
        <v>93</v>
      </c>
      <c r="Q6" s="145" t="s">
        <v>94</v>
      </c>
    </row>
    <row r="7" spans="2:17" s="142" customFormat="1" ht="12">
      <c r="B7" s="146" t="s">
        <v>104</v>
      </c>
      <c r="C7" s="195">
        <f>'1. Sales Forecast'!C15</f>
        <v>0</v>
      </c>
      <c r="D7" s="195">
        <f>'1. Sales Forecast'!D15</f>
        <v>0</v>
      </c>
      <c r="E7" s="195">
        <f>'1. Sales Forecast'!E15</f>
        <v>0</v>
      </c>
      <c r="F7" s="195">
        <f>'1. Sales Forecast'!F15</f>
        <v>0</v>
      </c>
      <c r="G7" s="195">
        <f>'1. Sales Forecast'!G15</f>
        <v>0</v>
      </c>
      <c r="H7" s="195">
        <f>'1. Sales Forecast'!H15</f>
        <v>0</v>
      </c>
      <c r="I7" s="195">
        <f>'1. Sales Forecast'!I15</f>
        <v>0</v>
      </c>
      <c r="J7" s="195">
        <f>'1. Sales Forecast'!J15</f>
        <v>0</v>
      </c>
      <c r="K7" s="195">
        <f>'1. Sales Forecast'!K15</f>
        <v>0</v>
      </c>
      <c r="L7" s="195">
        <f>'1. Sales Forecast'!L15</f>
        <v>0</v>
      </c>
      <c r="M7" s="195">
        <f>'1. Sales Forecast'!M15</f>
        <v>0</v>
      </c>
      <c r="N7" s="195">
        <f>'1. Sales Forecast'!N15</f>
        <v>0</v>
      </c>
      <c r="O7" s="108">
        <f>SUM(C7:N7)</f>
        <v>0</v>
      </c>
      <c r="P7" s="148">
        <v>12</v>
      </c>
      <c r="Q7" s="148">
        <v>12</v>
      </c>
    </row>
    <row r="8" spans="2:17" s="142" customFormat="1" ht="12">
      <c r="B8" s="146" t="s">
        <v>105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8"/>
      <c r="Q8" s="148"/>
    </row>
    <row r="9" spans="2:17" s="177" customFormat="1" ht="12">
      <c r="B9" s="107" t="s">
        <v>106</v>
      </c>
      <c r="C9" s="109">
        <f>SUM(C7-C8)</f>
        <v>0</v>
      </c>
      <c r="D9" s="109">
        <f aca="true" t="shared" si="0" ref="D9:O9">SUM(D7-D8)</f>
        <v>0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>
        <f t="shared" si="0"/>
        <v>0</v>
      </c>
      <c r="M9" s="109">
        <f t="shared" si="0"/>
        <v>0</v>
      </c>
      <c r="N9" s="109">
        <f t="shared" si="0"/>
        <v>0</v>
      </c>
      <c r="O9" s="109">
        <f t="shared" si="0"/>
        <v>0</v>
      </c>
      <c r="P9" s="109">
        <f>SUM(P7-P8)</f>
        <v>12</v>
      </c>
      <c r="Q9" s="109">
        <f>SUM(Q7-Q8)</f>
        <v>12</v>
      </c>
    </row>
    <row r="10" spans="2:17" s="142" customFormat="1" ht="12.75" thickBot="1">
      <c r="B10" s="149" t="s">
        <v>107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1"/>
    </row>
    <row r="11" spans="2:17" s="177" customFormat="1" ht="12">
      <c r="B11" s="110" t="s">
        <v>108</v>
      </c>
      <c r="C11" s="178">
        <f>SUM(C9+C10)</f>
        <v>0</v>
      </c>
      <c r="D11" s="178">
        <f aca="true" t="shared" si="1" ref="D11:N11">SUM(D9+D10)</f>
        <v>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H11" s="178">
        <f t="shared" si="1"/>
        <v>0</v>
      </c>
      <c r="I11" s="178">
        <f t="shared" si="1"/>
        <v>0</v>
      </c>
      <c r="J11" s="178">
        <f t="shared" si="1"/>
        <v>0</v>
      </c>
      <c r="K11" s="178">
        <f t="shared" si="1"/>
        <v>0</v>
      </c>
      <c r="L11" s="178">
        <f t="shared" si="1"/>
        <v>0</v>
      </c>
      <c r="M11" s="178">
        <f t="shared" si="1"/>
        <v>0</v>
      </c>
      <c r="N11" s="178">
        <f t="shared" si="1"/>
        <v>0</v>
      </c>
      <c r="O11" s="111">
        <f>SUM(C11:N11)</f>
        <v>0</v>
      </c>
      <c r="P11" s="179">
        <f>SUM(P9+P10)</f>
        <v>12</v>
      </c>
      <c r="Q11" s="179">
        <f>SUM(Q9+Q10)</f>
        <v>12</v>
      </c>
    </row>
    <row r="12" spans="2:17" s="152" customFormat="1" ht="12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3"/>
      <c r="P12" s="153"/>
      <c r="Q12" s="154"/>
    </row>
    <row r="13" spans="2:17" s="152" customFormat="1" ht="12">
      <c r="B13" s="155" t="s">
        <v>99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2:17" s="142" customFormat="1" ht="12">
      <c r="B14" s="143"/>
      <c r="C14" s="144" t="s">
        <v>0</v>
      </c>
      <c r="D14" s="144" t="s">
        <v>1</v>
      </c>
      <c r="E14" s="144" t="s">
        <v>2</v>
      </c>
      <c r="F14" s="144" t="s">
        <v>3</v>
      </c>
      <c r="G14" s="144" t="s">
        <v>4</v>
      </c>
      <c r="H14" s="144" t="s">
        <v>5</v>
      </c>
      <c r="I14" s="144" t="s">
        <v>6</v>
      </c>
      <c r="J14" s="144" t="s">
        <v>7</v>
      </c>
      <c r="K14" s="144" t="s">
        <v>8</v>
      </c>
      <c r="L14" s="144" t="s">
        <v>9</v>
      </c>
      <c r="M14" s="144" t="s">
        <v>10</v>
      </c>
      <c r="N14" s="144" t="s">
        <v>11</v>
      </c>
      <c r="O14" s="144" t="s">
        <v>19</v>
      </c>
      <c r="P14" s="145" t="s">
        <v>93</v>
      </c>
      <c r="Q14" s="145" t="s">
        <v>94</v>
      </c>
    </row>
    <row r="15" spans="2:17" s="180" customFormat="1" ht="12.75" customHeight="1">
      <c r="B15" s="112" t="s">
        <v>109</v>
      </c>
      <c r="C15" s="113">
        <f>SUM(C8+C10)</f>
        <v>0</v>
      </c>
      <c r="D15" s="113">
        <f aca="true" t="shared" si="2" ref="D15:Q15">SUM(D8+D10)</f>
        <v>0</v>
      </c>
      <c r="E15" s="113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  <c r="J15" s="113">
        <f t="shared" si="2"/>
        <v>0</v>
      </c>
      <c r="K15" s="113">
        <f t="shared" si="2"/>
        <v>0</v>
      </c>
      <c r="L15" s="113">
        <f t="shared" si="2"/>
        <v>0</v>
      </c>
      <c r="M15" s="113">
        <f t="shared" si="2"/>
        <v>0</v>
      </c>
      <c r="N15" s="113">
        <f t="shared" si="2"/>
        <v>0</v>
      </c>
      <c r="O15" s="113">
        <f t="shared" si="2"/>
        <v>0</v>
      </c>
      <c r="P15" s="113">
        <f t="shared" si="2"/>
        <v>0</v>
      </c>
      <c r="Q15" s="113">
        <f t="shared" si="2"/>
        <v>0</v>
      </c>
    </row>
    <row r="16" spans="2:17" s="152" customFormat="1" ht="12.75" customHeight="1" thickBot="1">
      <c r="B16" s="157" t="s">
        <v>110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</row>
    <row r="17" spans="2:17" s="180" customFormat="1" ht="12">
      <c r="B17" s="115" t="s">
        <v>111</v>
      </c>
      <c r="C17" s="116">
        <f>SUM(C15*C16)</f>
        <v>0</v>
      </c>
      <c r="D17" s="116">
        <f aca="true" t="shared" si="3" ref="D17:Q17">SUM(D15*D16)</f>
        <v>0</v>
      </c>
      <c r="E17" s="116">
        <f t="shared" si="3"/>
        <v>0</v>
      </c>
      <c r="F17" s="116">
        <f t="shared" si="3"/>
        <v>0</v>
      </c>
      <c r="G17" s="116">
        <f t="shared" si="3"/>
        <v>0</v>
      </c>
      <c r="H17" s="116">
        <f t="shared" si="3"/>
        <v>0</v>
      </c>
      <c r="I17" s="116">
        <f t="shared" si="3"/>
        <v>0</v>
      </c>
      <c r="J17" s="116">
        <f t="shared" si="3"/>
        <v>0</v>
      </c>
      <c r="K17" s="116">
        <f t="shared" si="3"/>
        <v>0</v>
      </c>
      <c r="L17" s="116">
        <f t="shared" si="3"/>
        <v>0</v>
      </c>
      <c r="M17" s="116">
        <f t="shared" si="3"/>
        <v>0</v>
      </c>
      <c r="N17" s="116">
        <f t="shared" si="3"/>
        <v>0</v>
      </c>
      <c r="O17" s="111">
        <f>SUM(C17:N17)</f>
        <v>0</v>
      </c>
      <c r="P17" s="111">
        <f t="shared" si="3"/>
        <v>0</v>
      </c>
      <c r="Q17" s="111">
        <f t="shared" si="3"/>
        <v>0</v>
      </c>
    </row>
    <row r="18" spans="2:17" s="152" customFormat="1" ht="12"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2:18" s="152" customFormat="1" ht="15">
      <c r="B19" s="141" t="s">
        <v>113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</row>
    <row r="20" spans="2:17" s="152" customFormat="1" ht="12" customHeight="1">
      <c r="B20" s="143"/>
      <c r="C20" s="144" t="s">
        <v>0</v>
      </c>
      <c r="D20" s="144" t="s">
        <v>1</v>
      </c>
      <c r="E20" s="144" t="s">
        <v>2</v>
      </c>
      <c r="F20" s="144" t="s">
        <v>3</v>
      </c>
      <c r="G20" s="144" t="s">
        <v>4</v>
      </c>
      <c r="H20" s="144" t="s">
        <v>5</v>
      </c>
      <c r="I20" s="144" t="s">
        <v>6</v>
      </c>
      <c r="J20" s="144" t="s">
        <v>7</v>
      </c>
      <c r="K20" s="144" t="s">
        <v>8</v>
      </c>
      <c r="L20" s="144" t="s">
        <v>9</v>
      </c>
      <c r="M20" s="144" t="s">
        <v>10</v>
      </c>
      <c r="N20" s="144" t="s">
        <v>11</v>
      </c>
      <c r="O20" s="144" t="s">
        <v>19</v>
      </c>
      <c r="P20" s="145" t="s">
        <v>93</v>
      </c>
      <c r="Q20" s="145" t="s">
        <v>94</v>
      </c>
    </row>
    <row r="21" spans="1:17" s="152" customFormat="1" ht="12" customHeight="1">
      <c r="A21" s="289">
        <v>1</v>
      </c>
      <c r="B21" s="156" t="s">
        <v>237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13">
        <f>SUM(C21:N21)</f>
        <v>0</v>
      </c>
      <c r="P21" s="163"/>
      <c r="Q21" s="163"/>
    </row>
    <row r="22" spans="1:17" s="152" customFormat="1" ht="12.75" customHeight="1" thickBot="1">
      <c r="A22" s="289"/>
      <c r="B22" s="157" t="s">
        <v>112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6"/>
      <c r="P22" s="114"/>
      <c r="Q22" s="114"/>
    </row>
    <row r="23" spans="1:17" s="180" customFormat="1" ht="12" customHeight="1">
      <c r="A23" s="181"/>
      <c r="B23" s="115" t="s">
        <v>114</v>
      </c>
      <c r="C23" s="117">
        <f>SUM(C21*C22)</f>
        <v>0</v>
      </c>
      <c r="D23" s="117">
        <f aca="true" t="shared" si="4" ref="D23:Q23">SUM(D21*D22)</f>
        <v>0</v>
      </c>
      <c r="E23" s="117">
        <f t="shared" si="4"/>
        <v>0</v>
      </c>
      <c r="F23" s="117">
        <f t="shared" si="4"/>
        <v>0</v>
      </c>
      <c r="G23" s="117">
        <f t="shared" si="4"/>
        <v>0</v>
      </c>
      <c r="H23" s="117">
        <f t="shared" si="4"/>
        <v>0</v>
      </c>
      <c r="I23" s="117">
        <f t="shared" si="4"/>
        <v>0</v>
      </c>
      <c r="J23" s="117">
        <f t="shared" si="4"/>
        <v>0</v>
      </c>
      <c r="K23" s="117">
        <f t="shared" si="4"/>
        <v>0</v>
      </c>
      <c r="L23" s="117">
        <f t="shared" si="4"/>
        <v>0</v>
      </c>
      <c r="M23" s="117">
        <f t="shared" si="4"/>
        <v>0</v>
      </c>
      <c r="N23" s="117">
        <f t="shared" si="4"/>
        <v>0</v>
      </c>
      <c r="O23" s="118">
        <f>SUM(C23:N23)</f>
        <v>0</v>
      </c>
      <c r="P23" s="117">
        <f t="shared" si="4"/>
        <v>0</v>
      </c>
      <c r="Q23" s="117">
        <f t="shared" si="4"/>
        <v>0</v>
      </c>
    </row>
    <row r="24" spans="1:17" s="152" customFormat="1" ht="12">
      <c r="A24" s="162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s="152" customFormat="1" ht="12" customHeight="1">
      <c r="A25" s="289">
        <v>2</v>
      </c>
      <c r="B25" s="156" t="s">
        <v>115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13">
        <f>SUM(C25:N25)</f>
        <v>0</v>
      </c>
      <c r="P25" s="163"/>
      <c r="Q25" s="163"/>
    </row>
    <row r="26" spans="1:17" s="152" customFormat="1" ht="12.75" customHeight="1" thickBot="1">
      <c r="A26" s="289"/>
      <c r="B26" s="157" t="s">
        <v>112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26"/>
      <c r="P26" s="159"/>
      <c r="Q26" s="114"/>
    </row>
    <row r="27" spans="1:17" s="180" customFormat="1" ht="12" customHeight="1">
      <c r="A27" s="181"/>
      <c r="B27" s="115" t="s">
        <v>116</v>
      </c>
      <c r="C27" s="117">
        <f aca="true" t="shared" si="5" ref="C27:N27">SUM(C25*C26)</f>
        <v>0</v>
      </c>
      <c r="D27" s="117">
        <f t="shared" si="5"/>
        <v>0</v>
      </c>
      <c r="E27" s="117">
        <f t="shared" si="5"/>
        <v>0</v>
      </c>
      <c r="F27" s="117">
        <f t="shared" si="5"/>
        <v>0</v>
      </c>
      <c r="G27" s="117">
        <f t="shared" si="5"/>
        <v>0</v>
      </c>
      <c r="H27" s="117">
        <f t="shared" si="5"/>
        <v>0</v>
      </c>
      <c r="I27" s="117">
        <f t="shared" si="5"/>
        <v>0</v>
      </c>
      <c r="J27" s="117">
        <f t="shared" si="5"/>
        <v>0</v>
      </c>
      <c r="K27" s="117">
        <f t="shared" si="5"/>
        <v>0</v>
      </c>
      <c r="L27" s="117">
        <f t="shared" si="5"/>
        <v>0</v>
      </c>
      <c r="M27" s="117">
        <f t="shared" si="5"/>
        <v>0</v>
      </c>
      <c r="N27" s="117">
        <f t="shared" si="5"/>
        <v>0</v>
      </c>
      <c r="O27" s="118">
        <f>SUM(C27:N27)</f>
        <v>0</v>
      </c>
      <c r="P27" s="117">
        <f>SUM(P25*P26)</f>
        <v>0</v>
      </c>
      <c r="Q27" s="117">
        <f>SUM(Q25*Q26)</f>
        <v>0</v>
      </c>
    </row>
    <row r="28" spans="1:17" s="152" customFormat="1" ht="12" customHeight="1">
      <c r="A28" s="162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152" customFormat="1" ht="12" customHeight="1">
      <c r="A29" s="289">
        <v>3</v>
      </c>
      <c r="B29" s="156" t="s">
        <v>117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13">
        <f>SUM(C29:N29)</f>
        <v>0</v>
      </c>
      <c r="P29" s="163"/>
      <c r="Q29" s="163"/>
    </row>
    <row r="30" spans="1:17" s="152" customFormat="1" ht="12.75" customHeight="1" thickBot="1">
      <c r="A30" s="289"/>
      <c r="B30" s="157" t="s">
        <v>112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26"/>
      <c r="P30" s="159"/>
      <c r="Q30" s="114"/>
    </row>
    <row r="31" spans="1:17" s="180" customFormat="1" ht="12" customHeight="1">
      <c r="A31" s="181"/>
      <c r="B31" s="115" t="s">
        <v>118</v>
      </c>
      <c r="C31" s="117">
        <f aca="true" t="shared" si="6" ref="C31:N31">SUM(C29*C30)</f>
        <v>0</v>
      </c>
      <c r="D31" s="117">
        <f t="shared" si="6"/>
        <v>0</v>
      </c>
      <c r="E31" s="117">
        <f t="shared" si="6"/>
        <v>0</v>
      </c>
      <c r="F31" s="117">
        <f t="shared" si="6"/>
        <v>0</v>
      </c>
      <c r="G31" s="117">
        <f t="shared" si="6"/>
        <v>0</v>
      </c>
      <c r="H31" s="117">
        <f t="shared" si="6"/>
        <v>0</v>
      </c>
      <c r="I31" s="117">
        <f t="shared" si="6"/>
        <v>0</v>
      </c>
      <c r="J31" s="117">
        <f t="shared" si="6"/>
        <v>0</v>
      </c>
      <c r="K31" s="117">
        <f t="shared" si="6"/>
        <v>0</v>
      </c>
      <c r="L31" s="117">
        <f t="shared" si="6"/>
        <v>0</v>
      </c>
      <c r="M31" s="117">
        <f t="shared" si="6"/>
        <v>0</v>
      </c>
      <c r="N31" s="117">
        <f t="shared" si="6"/>
        <v>0</v>
      </c>
      <c r="O31" s="118">
        <f>SUM(C31:N31)</f>
        <v>0</v>
      </c>
      <c r="P31" s="117">
        <f>SUM(P29*P30)</f>
        <v>0</v>
      </c>
      <c r="Q31" s="117">
        <f>SUM(Q29*Q30)</f>
        <v>0</v>
      </c>
    </row>
    <row r="32" spans="1:17" s="152" customFormat="1" ht="12" customHeight="1" thickBot="1">
      <c r="A32" s="162"/>
      <c r="B32" s="16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165"/>
      <c r="P32" s="165"/>
      <c r="Q32" s="166"/>
    </row>
    <row r="33" spans="1:17" s="152" customFormat="1" ht="12" customHeight="1">
      <c r="A33" s="289">
        <v>4</v>
      </c>
      <c r="B33" s="156" t="s">
        <v>155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13">
        <f>SUM(C33:N33)</f>
        <v>0</v>
      </c>
      <c r="P33" s="163"/>
      <c r="Q33" s="163"/>
    </row>
    <row r="34" spans="1:17" s="152" customFormat="1" ht="12" customHeight="1" thickBot="1">
      <c r="A34" s="289"/>
      <c r="B34" s="157" t="s">
        <v>112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26"/>
      <c r="P34" s="159"/>
      <c r="Q34" s="114"/>
    </row>
    <row r="35" spans="1:17" s="180" customFormat="1" ht="12" customHeight="1">
      <c r="A35" s="182"/>
      <c r="B35" s="115" t="s">
        <v>153</v>
      </c>
      <c r="C35" s="117">
        <f aca="true" t="shared" si="7" ref="C35:N35">SUM(C33*C34)</f>
        <v>0</v>
      </c>
      <c r="D35" s="117">
        <f t="shared" si="7"/>
        <v>0</v>
      </c>
      <c r="E35" s="117">
        <f t="shared" si="7"/>
        <v>0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  <c r="K35" s="117">
        <f t="shared" si="7"/>
        <v>0</v>
      </c>
      <c r="L35" s="117">
        <f t="shared" si="7"/>
        <v>0</v>
      </c>
      <c r="M35" s="117">
        <f t="shared" si="7"/>
        <v>0</v>
      </c>
      <c r="N35" s="117">
        <f t="shared" si="7"/>
        <v>0</v>
      </c>
      <c r="O35" s="118">
        <f>SUM(C35:N35)</f>
        <v>0</v>
      </c>
      <c r="P35" s="117">
        <f>SUM(P33*P34)</f>
        <v>0</v>
      </c>
      <c r="Q35" s="117">
        <f>SUM(Q33*Q34)</f>
        <v>0</v>
      </c>
    </row>
    <row r="36" spans="1:17" s="152" customFormat="1" ht="12" customHeight="1">
      <c r="A36" s="162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53"/>
      <c r="P36" s="153"/>
      <c r="Q36" s="154"/>
    </row>
    <row r="37" spans="1:17" s="152" customFormat="1" ht="12" customHeight="1">
      <c r="A37" s="289">
        <v>5</v>
      </c>
      <c r="B37" s="156" t="s">
        <v>156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13">
        <f>SUM(C37:N37)</f>
        <v>0</v>
      </c>
      <c r="P37" s="163"/>
      <c r="Q37" s="163"/>
    </row>
    <row r="38" spans="1:17" s="152" customFormat="1" ht="12" customHeight="1" thickBot="1">
      <c r="A38" s="289"/>
      <c r="B38" s="157" t="s">
        <v>112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26"/>
      <c r="P38" s="159"/>
      <c r="Q38" s="114"/>
    </row>
    <row r="39" spans="1:17" s="180" customFormat="1" ht="12" customHeight="1">
      <c r="A39" s="182"/>
      <c r="B39" s="115" t="s">
        <v>154</v>
      </c>
      <c r="C39" s="117">
        <f aca="true" t="shared" si="8" ref="C39:N39">SUM(C37*C38)</f>
        <v>0</v>
      </c>
      <c r="D39" s="117">
        <f t="shared" si="8"/>
        <v>0</v>
      </c>
      <c r="E39" s="117">
        <f t="shared" si="8"/>
        <v>0</v>
      </c>
      <c r="F39" s="117">
        <f t="shared" si="8"/>
        <v>0</v>
      </c>
      <c r="G39" s="117">
        <f t="shared" si="8"/>
        <v>0</v>
      </c>
      <c r="H39" s="117">
        <f t="shared" si="8"/>
        <v>0</v>
      </c>
      <c r="I39" s="117">
        <f t="shared" si="8"/>
        <v>0</v>
      </c>
      <c r="J39" s="117">
        <f t="shared" si="8"/>
        <v>0</v>
      </c>
      <c r="K39" s="117">
        <f t="shared" si="8"/>
        <v>0</v>
      </c>
      <c r="L39" s="117">
        <f t="shared" si="8"/>
        <v>0</v>
      </c>
      <c r="M39" s="117">
        <f t="shared" si="8"/>
        <v>0</v>
      </c>
      <c r="N39" s="117">
        <f t="shared" si="8"/>
        <v>0</v>
      </c>
      <c r="O39" s="118">
        <f>SUM(C39:N39)</f>
        <v>0</v>
      </c>
      <c r="P39" s="117">
        <f>SUM(P37*P38)</f>
        <v>0</v>
      </c>
      <c r="Q39" s="117">
        <f>SUM(Q37*Q38)</f>
        <v>0</v>
      </c>
    </row>
    <row r="40" spans="1:17" s="152" customFormat="1" ht="12" customHeight="1">
      <c r="A40" s="162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53"/>
      <c r="P40" s="153"/>
      <c r="Q40" s="154"/>
    </row>
    <row r="41" spans="1:17" s="152" customFormat="1" ht="12" customHeight="1" thickBot="1">
      <c r="A41" s="162"/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53"/>
      <c r="P41" s="153"/>
      <c r="Q41" s="154"/>
    </row>
    <row r="42" spans="1:17" s="180" customFormat="1" ht="12" customHeight="1" thickBot="1">
      <c r="A42" s="183"/>
      <c r="B42" s="134" t="s">
        <v>119</v>
      </c>
      <c r="C42" s="135">
        <f>SUM(C23+C27+C31)</f>
        <v>0</v>
      </c>
      <c r="D42" s="135">
        <f aca="true" t="shared" si="9" ref="D42:Q42">SUM(D23+D27+D31)</f>
        <v>0</v>
      </c>
      <c r="E42" s="135">
        <f t="shared" si="9"/>
        <v>0</v>
      </c>
      <c r="F42" s="135">
        <f t="shared" si="9"/>
        <v>0</v>
      </c>
      <c r="G42" s="135">
        <f t="shared" si="9"/>
        <v>0</v>
      </c>
      <c r="H42" s="135">
        <f t="shared" si="9"/>
        <v>0</v>
      </c>
      <c r="I42" s="135">
        <f t="shared" si="9"/>
        <v>0</v>
      </c>
      <c r="J42" s="135">
        <f t="shared" si="9"/>
        <v>0</v>
      </c>
      <c r="K42" s="135">
        <f t="shared" si="9"/>
        <v>0</v>
      </c>
      <c r="L42" s="135">
        <f t="shared" si="9"/>
        <v>0</v>
      </c>
      <c r="M42" s="135">
        <f t="shared" si="9"/>
        <v>0</v>
      </c>
      <c r="N42" s="135">
        <f t="shared" si="9"/>
        <v>0</v>
      </c>
      <c r="O42" s="136">
        <f t="shared" si="9"/>
        <v>0</v>
      </c>
      <c r="P42" s="136">
        <f t="shared" si="9"/>
        <v>0</v>
      </c>
      <c r="Q42" s="137">
        <f t="shared" si="9"/>
        <v>0</v>
      </c>
    </row>
    <row r="43" s="152" customFormat="1" ht="12.75" customHeight="1"/>
    <row r="44" s="152" customFormat="1" ht="12"/>
    <row r="45" spans="2:17" s="152" customFormat="1" ht="12">
      <c r="B45" s="153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153"/>
      <c r="P45" s="153"/>
      <c r="Q45" s="154"/>
    </row>
    <row r="46" spans="2:17" s="152" customFormat="1" ht="12">
      <c r="B46" s="155" t="s">
        <v>125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53"/>
      <c r="P46" s="153"/>
      <c r="Q46" s="154"/>
    </row>
    <row r="47" spans="2:17" s="152" customFormat="1" ht="12">
      <c r="B47" s="156"/>
      <c r="C47" s="144" t="s">
        <v>0</v>
      </c>
      <c r="D47" s="144" t="s">
        <v>1</v>
      </c>
      <c r="E47" s="144" t="s">
        <v>2</v>
      </c>
      <c r="F47" s="144" t="s">
        <v>3</v>
      </c>
      <c r="G47" s="144" t="s">
        <v>4</v>
      </c>
      <c r="H47" s="144" t="s">
        <v>5</v>
      </c>
      <c r="I47" s="144" t="s">
        <v>6</v>
      </c>
      <c r="J47" s="144" t="s">
        <v>7</v>
      </c>
      <c r="K47" s="144" t="s">
        <v>8</v>
      </c>
      <c r="L47" s="144" t="s">
        <v>9</v>
      </c>
      <c r="M47" s="144" t="s">
        <v>10</v>
      </c>
      <c r="N47" s="144" t="s">
        <v>11</v>
      </c>
      <c r="O47" s="144" t="s">
        <v>19</v>
      </c>
      <c r="P47" s="145" t="s">
        <v>93</v>
      </c>
      <c r="Q47" s="145" t="s">
        <v>94</v>
      </c>
    </row>
    <row r="48" spans="2:17" s="180" customFormat="1" ht="12">
      <c r="B48" s="112" t="s">
        <v>108</v>
      </c>
      <c r="C48" s="113">
        <f>C11</f>
        <v>0</v>
      </c>
      <c r="D48" s="113">
        <f aca="true" t="shared" si="10" ref="D48:Q48">D11</f>
        <v>0</v>
      </c>
      <c r="E48" s="113">
        <f t="shared" si="10"/>
        <v>0</v>
      </c>
      <c r="F48" s="113">
        <f t="shared" si="10"/>
        <v>0</v>
      </c>
      <c r="G48" s="113">
        <f t="shared" si="10"/>
        <v>0</v>
      </c>
      <c r="H48" s="113">
        <f t="shared" si="10"/>
        <v>0</v>
      </c>
      <c r="I48" s="113">
        <f t="shared" si="10"/>
        <v>0</v>
      </c>
      <c r="J48" s="113">
        <f t="shared" si="10"/>
        <v>0</v>
      </c>
      <c r="K48" s="113">
        <f t="shared" si="10"/>
        <v>0</v>
      </c>
      <c r="L48" s="113">
        <f t="shared" si="10"/>
        <v>0</v>
      </c>
      <c r="M48" s="113">
        <f t="shared" si="10"/>
        <v>0</v>
      </c>
      <c r="N48" s="113">
        <f t="shared" si="10"/>
        <v>0</v>
      </c>
      <c r="O48" s="119">
        <f t="shared" si="10"/>
        <v>0</v>
      </c>
      <c r="P48" s="119">
        <f t="shared" si="10"/>
        <v>12</v>
      </c>
      <c r="Q48" s="119">
        <f t="shared" si="10"/>
        <v>12</v>
      </c>
    </row>
    <row r="49" spans="2:17" s="152" customFormat="1" ht="12">
      <c r="B49" s="156" t="s">
        <v>120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20">
        <f>SUM(C49:N49)</f>
        <v>0</v>
      </c>
      <c r="P49" s="170"/>
      <c r="Q49" s="163"/>
    </row>
    <row r="50" spans="2:17" s="152" customFormat="1" ht="12">
      <c r="B50" s="156" t="s">
        <v>121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20">
        <f>SUM(C50:N50)</f>
        <v>0</v>
      </c>
      <c r="P50" s="170"/>
      <c r="Q50" s="163"/>
    </row>
    <row r="51" spans="2:17" s="152" customFormat="1" ht="12">
      <c r="B51" s="156" t="s">
        <v>122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20">
        <f>SUM(C51:N51)</f>
        <v>0</v>
      </c>
      <c r="P51" s="172"/>
      <c r="Q51" s="123"/>
    </row>
    <row r="52" spans="2:17" s="152" customFormat="1" ht="12.75" thickBot="1">
      <c r="B52" s="157" t="s">
        <v>123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21">
        <f>SUM(C52:N52)</f>
        <v>0</v>
      </c>
      <c r="P52" s="159"/>
      <c r="Q52" s="114"/>
    </row>
    <row r="53" spans="2:17" s="180" customFormat="1" ht="12">
      <c r="B53" s="115" t="s">
        <v>124</v>
      </c>
      <c r="C53" s="117">
        <f>SUM(C52+C51)</f>
        <v>0</v>
      </c>
      <c r="D53" s="117">
        <f aca="true" t="shared" si="11" ref="D53:Q53">SUM(D52+D51)</f>
        <v>0</v>
      </c>
      <c r="E53" s="117">
        <f t="shared" si="11"/>
        <v>0</v>
      </c>
      <c r="F53" s="117">
        <f t="shared" si="11"/>
        <v>0</v>
      </c>
      <c r="G53" s="117">
        <f t="shared" si="11"/>
        <v>0</v>
      </c>
      <c r="H53" s="117">
        <f t="shared" si="11"/>
        <v>0</v>
      </c>
      <c r="I53" s="117">
        <f t="shared" si="11"/>
        <v>0</v>
      </c>
      <c r="J53" s="117">
        <f t="shared" si="11"/>
        <v>0</v>
      </c>
      <c r="K53" s="117">
        <f t="shared" si="11"/>
        <v>0</v>
      </c>
      <c r="L53" s="117">
        <f t="shared" si="11"/>
        <v>0</v>
      </c>
      <c r="M53" s="117">
        <f t="shared" si="11"/>
        <v>0</v>
      </c>
      <c r="N53" s="117">
        <f t="shared" si="11"/>
        <v>0</v>
      </c>
      <c r="O53" s="118">
        <f>SUM(C53:N53)</f>
        <v>0</v>
      </c>
      <c r="P53" s="118">
        <f t="shared" si="11"/>
        <v>0</v>
      </c>
      <c r="Q53" s="118">
        <f t="shared" si="11"/>
        <v>0</v>
      </c>
    </row>
    <row r="54" spans="2:17" s="152" customFormat="1" ht="12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3"/>
      <c r="P54" s="153"/>
      <c r="Q54" s="154"/>
    </row>
    <row r="55" spans="2:17" s="152" customFormat="1" ht="12">
      <c r="B55" s="174" t="s">
        <v>129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3"/>
      <c r="P55" s="153"/>
      <c r="Q55" s="154"/>
    </row>
    <row r="56" spans="2:17" s="152" customFormat="1" ht="12">
      <c r="B56" s="156"/>
      <c r="C56" s="144" t="s">
        <v>0</v>
      </c>
      <c r="D56" s="144" t="s">
        <v>1</v>
      </c>
      <c r="E56" s="144" t="s">
        <v>2</v>
      </c>
      <c r="F56" s="144" t="s">
        <v>3</v>
      </c>
      <c r="G56" s="144" t="s">
        <v>4</v>
      </c>
      <c r="H56" s="144" t="s">
        <v>5</v>
      </c>
      <c r="I56" s="144" t="s">
        <v>6</v>
      </c>
      <c r="J56" s="144" t="s">
        <v>7</v>
      </c>
      <c r="K56" s="144" t="s">
        <v>8</v>
      </c>
      <c r="L56" s="144" t="s">
        <v>9</v>
      </c>
      <c r="M56" s="144" t="s">
        <v>10</v>
      </c>
      <c r="N56" s="144" t="s">
        <v>11</v>
      </c>
      <c r="O56" s="144" t="s">
        <v>19</v>
      </c>
      <c r="P56" s="145" t="s">
        <v>93</v>
      </c>
      <c r="Q56" s="145" t="s">
        <v>94</v>
      </c>
    </row>
    <row r="57" spans="2:17" s="152" customFormat="1" ht="12">
      <c r="B57" s="122" t="s">
        <v>126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>
        <f aca="true" t="shared" si="12" ref="O57:O62">SUM(C57:N57)</f>
        <v>0</v>
      </c>
      <c r="P57" s="123"/>
      <c r="Q57" s="123"/>
    </row>
    <row r="58" spans="2:17" s="152" customFormat="1" ht="12">
      <c r="B58" s="122" t="s">
        <v>127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4">
        <f t="shared" si="12"/>
        <v>0</v>
      </c>
      <c r="P58" s="123"/>
      <c r="Q58" s="123"/>
    </row>
    <row r="59" spans="2:17" s="152" customFormat="1" ht="12">
      <c r="B59" s="122" t="s">
        <v>183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4">
        <f t="shared" si="12"/>
        <v>0</v>
      </c>
      <c r="P59" s="123"/>
      <c r="Q59" s="123"/>
    </row>
    <row r="60" spans="2:17" s="152" customFormat="1" ht="12">
      <c r="B60" s="122" t="s">
        <v>184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4">
        <f t="shared" si="12"/>
        <v>0</v>
      </c>
      <c r="P60" s="123"/>
      <c r="Q60" s="123"/>
    </row>
    <row r="61" spans="2:17" s="152" customFormat="1" ht="12.75" thickBot="1">
      <c r="B61" s="125" t="s">
        <v>185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26">
        <f t="shared" si="12"/>
        <v>0</v>
      </c>
      <c r="P61" s="114"/>
      <c r="Q61" s="114"/>
    </row>
    <row r="62" spans="2:17" s="180" customFormat="1" ht="12">
      <c r="B62" s="127" t="s">
        <v>128</v>
      </c>
      <c r="C62" s="128">
        <f>SUM(C57:C61)</f>
        <v>0</v>
      </c>
      <c r="D62" s="128">
        <f aca="true" t="shared" si="13" ref="D62:Q62">SUM(D57:D61)</f>
        <v>0</v>
      </c>
      <c r="E62" s="128">
        <f t="shared" si="13"/>
        <v>0</v>
      </c>
      <c r="F62" s="128">
        <f t="shared" si="13"/>
        <v>0</v>
      </c>
      <c r="G62" s="128">
        <f t="shared" si="13"/>
        <v>0</v>
      </c>
      <c r="H62" s="128">
        <f t="shared" si="13"/>
        <v>0</v>
      </c>
      <c r="I62" s="128">
        <f t="shared" si="13"/>
        <v>0</v>
      </c>
      <c r="J62" s="128">
        <f t="shared" si="13"/>
        <v>0</v>
      </c>
      <c r="K62" s="128">
        <f t="shared" si="13"/>
        <v>0</v>
      </c>
      <c r="L62" s="128">
        <f t="shared" si="13"/>
        <v>0</v>
      </c>
      <c r="M62" s="128">
        <f t="shared" si="13"/>
        <v>0</v>
      </c>
      <c r="N62" s="128">
        <f t="shared" si="13"/>
        <v>0</v>
      </c>
      <c r="O62" s="118">
        <f t="shared" si="12"/>
        <v>0</v>
      </c>
      <c r="P62" s="129">
        <f t="shared" si="13"/>
        <v>0</v>
      </c>
      <c r="Q62" s="129">
        <f t="shared" si="13"/>
        <v>0</v>
      </c>
    </row>
    <row r="63" spans="2:17" s="152" customFormat="1" ht="12.75" thickBot="1">
      <c r="B63" s="17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5"/>
      <c r="P63" s="165"/>
      <c r="Q63" s="166"/>
    </row>
    <row r="64" spans="2:17" s="180" customFormat="1" ht="12">
      <c r="B64" s="130" t="s">
        <v>100</v>
      </c>
      <c r="C64" s="131">
        <f aca="true" t="shared" si="14" ref="C64:Q64">SUM(C17+C42+C53+C62)</f>
        <v>0</v>
      </c>
      <c r="D64" s="131">
        <f t="shared" si="14"/>
        <v>0</v>
      </c>
      <c r="E64" s="131">
        <f t="shared" si="14"/>
        <v>0</v>
      </c>
      <c r="F64" s="131">
        <f t="shared" si="14"/>
        <v>0</v>
      </c>
      <c r="G64" s="131">
        <f t="shared" si="14"/>
        <v>0</v>
      </c>
      <c r="H64" s="131">
        <f t="shared" si="14"/>
        <v>0</v>
      </c>
      <c r="I64" s="131">
        <f t="shared" si="14"/>
        <v>0</v>
      </c>
      <c r="J64" s="131">
        <f t="shared" si="14"/>
        <v>0</v>
      </c>
      <c r="K64" s="131">
        <f t="shared" si="14"/>
        <v>0</v>
      </c>
      <c r="L64" s="131">
        <f t="shared" si="14"/>
        <v>0</v>
      </c>
      <c r="M64" s="131">
        <f t="shared" si="14"/>
        <v>0</v>
      </c>
      <c r="N64" s="131">
        <f t="shared" si="14"/>
        <v>0</v>
      </c>
      <c r="O64" s="131">
        <f t="shared" si="14"/>
        <v>0</v>
      </c>
      <c r="P64" s="131">
        <f t="shared" si="14"/>
        <v>0</v>
      </c>
      <c r="Q64" s="131">
        <f t="shared" si="14"/>
        <v>0</v>
      </c>
    </row>
    <row r="65" spans="2:17" s="180" customFormat="1" ht="12">
      <c r="B65" s="132" t="s">
        <v>101</v>
      </c>
      <c r="C65" s="133" t="e">
        <f aca="true" t="shared" si="15" ref="C65:Q65">SUM(C64/C11)</f>
        <v>#DIV/0!</v>
      </c>
      <c r="D65" s="133" t="e">
        <f t="shared" si="15"/>
        <v>#DIV/0!</v>
      </c>
      <c r="E65" s="133" t="e">
        <f t="shared" si="15"/>
        <v>#DIV/0!</v>
      </c>
      <c r="F65" s="133" t="e">
        <f t="shared" si="15"/>
        <v>#DIV/0!</v>
      </c>
      <c r="G65" s="133" t="e">
        <f t="shared" si="15"/>
        <v>#DIV/0!</v>
      </c>
      <c r="H65" s="133" t="e">
        <f t="shared" si="15"/>
        <v>#DIV/0!</v>
      </c>
      <c r="I65" s="133" t="e">
        <f t="shared" si="15"/>
        <v>#DIV/0!</v>
      </c>
      <c r="J65" s="133" t="e">
        <f t="shared" si="15"/>
        <v>#DIV/0!</v>
      </c>
      <c r="K65" s="133" t="e">
        <f t="shared" si="15"/>
        <v>#DIV/0!</v>
      </c>
      <c r="L65" s="133" t="e">
        <f t="shared" si="15"/>
        <v>#DIV/0!</v>
      </c>
      <c r="M65" s="133" t="e">
        <f t="shared" si="15"/>
        <v>#DIV/0!</v>
      </c>
      <c r="N65" s="133" t="e">
        <f t="shared" si="15"/>
        <v>#DIV/0!</v>
      </c>
      <c r="O65" s="133" t="e">
        <f t="shared" si="15"/>
        <v>#DIV/0!</v>
      </c>
      <c r="P65" s="133">
        <f t="shared" si="15"/>
        <v>0</v>
      </c>
      <c r="Q65" s="133">
        <f t="shared" si="15"/>
        <v>0</v>
      </c>
    </row>
  </sheetData>
  <sheetProtection password="CC12" sheet="1" objects="1" scenarios="1"/>
  <mergeCells count="7">
    <mergeCell ref="C45:N45"/>
    <mergeCell ref="A21:A22"/>
    <mergeCell ref="A25:A26"/>
    <mergeCell ref="A29:A30"/>
    <mergeCell ref="C32:N32"/>
    <mergeCell ref="A33:A34"/>
    <mergeCell ref="A37:A3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P51" sqref="P51:Q51"/>
    </sheetView>
  </sheetViews>
  <sheetFormatPr defaultColWidth="9.140625" defaultRowHeight="12.75"/>
  <cols>
    <col min="1" max="1" width="9.140625" style="176" customWidth="1"/>
    <col min="2" max="2" width="24.57421875" style="176" customWidth="1"/>
    <col min="3" max="3" width="14.8515625" style="176" customWidth="1"/>
    <col min="4" max="14" width="9.140625" style="176" customWidth="1"/>
    <col min="15" max="15" width="9.57421875" style="176" customWidth="1"/>
    <col min="16" max="17" width="9.421875" style="176" bestFit="1" customWidth="1"/>
    <col min="18" max="16384" width="9.140625" style="176" customWidth="1"/>
  </cols>
  <sheetData>
    <row r="1" s="138" customFormat="1" ht="18">
      <c r="B1" s="139" t="s">
        <v>235</v>
      </c>
    </row>
    <row r="2" s="138" customFormat="1" ht="12.75"/>
    <row r="3" s="138" customFormat="1" ht="15.75">
      <c r="B3" s="140" t="s">
        <v>102</v>
      </c>
    </row>
    <row r="4" s="138" customFormat="1" ht="12.75"/>
    <row r="5" s="138" customFormat="1" ht="12.75">
      <c r="B5" s="141" t="s">
        <v>103</v>
      </c>
    </row>
    <row r="6" spans="2:17" s="142" customFormat="1" ht="12">
      <c r="B6" s="143"/>
      <c r="C6" s="144" t="s">
        <v>0</v>
      </c>
      <c r="D6" s="144" t="s">
        <v>1</v>
      </c>
      <c r="E6" s="144" t="s">
        <v>2</v>
      </c>
      <c r="F6" s="144" t="s">
        <v>3</v>
      </c>
      <c r="G6" s="144" t="s">
        <v>4</v>
      </c>
      <c r="H6" s="144" t="s">
        <v>5</v>
      </c>
      <c r="I6" s="144" t="s">
        <v>6</v>
      </c>
      <c r="J6" s="144" t="s">
        <v>7</v>
      </c>
      <c r="K6" s="144" t="s">
        <v>8</v>
      </c>
      <c r="L6" s="144" t="s">
        <v>9</v>
      </c>
      <c r="M6" s="144" t="s">
        <v>10</v>
      </c>
      <c r="N6" s="144" t="s">
        <v>11</v>
      </c>
      <c r="O6" s="144" t="s">
        <v>19</v>
      </c>
      <c r="P6" s="145" t="s">
        <v>93</v>
      </c>
      <c r="Q6" s="145" t="s">
        <v>94</v>
      </c>
    </row>
    <row r="7" spans="2:17" s="142" customFormat="1" ht="12">
      <c r="B7" s="146" t="s">
        <v>104</v>
      </c>
      <c r="C7" s="195">
        <f>'1. Sales Forecast'!C22</f>
        <v>0</v>
      </c>
      <c r="D7" s="195">
        <f>'1. Sales Forecast'!D22</f>
        <v>0</v>
      </c>
      <c r="E7" s="195">
        <f>'1. Sales Forecast'!E22</f>
        <v>0</v>
      </c>
      <c r="F7" s="195">
        <f>'1. Sales Forecast'!F22</f>
        <v>0</v>
      </c>
      <c r="G7" s="195">
        <f>'1. Sales Forecast'!G22</f>
        <v>0</v>
      </c>
      <c r="H7" s="195">
        <f>'1. Sales Forecast'!H22</f>
        <v>0</v>
      </c>
      <c r="I7" s="195">
        <f>'1. Sales Forecast'!I22</f>
        <v>0</v>
      </c>
      <c r="J7" s="195">
        <f>'1. Sales Forecast'!J22</f>
        <v>0</v>
      </c>
      <c r="K7" s="195">
        <f>'1. Sales Forecast'!K22</f>
        <v>0</v>
      </c>
      <c r="L7" s="195">
        <f>'1. Sales Forecast'!L22</f>
        <v>0</v>
      </c>
      <c r="M7" s="195">
        <f>'1. Sales Forecast'!M22</f>
        <v>0</v>
      </c>
      <c r="N7" s="195">
        <f>'1. Sales Forecast'!N22</f>
        <v>0</v>
      </c>
      <c r="O7" s="108">
        <f>SUM(C7:N7)</f>
        <v>0</v>
      </c>
      <c r="P7" s="148"/>
      <c r="Q7" s="148"/>
    </row>
    <row r="8" spans="2:17" s="142" customFormat="1" ht="12">
      <c r="B8" s="146" t="s">
        <v>105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8"/>
      <c r="Q8" s="148"/>
    </row>
    <row r="9" spans="2:17" s="177" customFormat="1" ht="12">
      <c r="B9" s="107" t="s">
        <v>106</v>
      </c>
      <c r="C9" s="109">
        <f>SUM(C7-C8)</f>
        <v>0</v>
      </c>
      <c r="D9" s="109">
        <f aca="true" t="shared" si="0" ref="D9:O9">SUM(D7-D8)</f>
        <v>0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>
        <f t="shared" si="0"/>
        <v>0</v>
      </c>
      <c r="M9" s="109">
        <f t="shared" si="0"/>
        <v>0</v>
      </c>
      <c r="N9" s="109">
        <f t="shared" si="0"/>
        <v>0</v>
      </c>
      <c r="O9" s="109">
        <f t="shared" si="0"/>
        <v>0</v>
      </c>
      <c r="P9" s="109">
        <f>SUM(P7-P8)</f>
        <v>0</v>
      </c>
      <c r="Q9" s="109">
        <f>SUM(Q7-Q8)</f>
        <v>0</v>
      </c>
    </row>
    <row r="10" spans="2:17" s="142" customFormat="1" ht="12.75" thickBot="1">
      <c r="B10" s="149" t="s">
        <v>107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1"/>
    </row>
    <row r="11" spans="2:17" s="177" customFormat="1" ht="12">
      <c r="B11" s="110" t="s">
        <v>108</v>
      </c>
      <c r="C11" s="178">
        <f>SUM(C9+C10)</f>
        <v>0</v>
      </c>
      <c r="D11" s="178">
        <f aca="true" t="shared" si="1" ref="D11:N11">SUM(D9+D10)</f>
        <v>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H11" s="178">
        <f t="shared" si="1"/>
        <v>0</v>
      </c>
      <c r="I11" s="178">
        <f t="shared" si="1"/>
        <v>0</v>
      </c>
      <c r="J11" s="178">
        <f t="shared" si="1"/>
        <v>0</v>
      </c>
      <c r="K11" s="178">
        <f t="shared" si="1"/>
        <v>0</v>
      </c>
      <c r="L11" s="178">
        <f t="shared" si="1"/>
        <v>0</v>
      </c>
      <c r="M11" s="178">
        <f t="shared" si="1"/>
        <v>0</v>
      </c>
      <c r="N11" s="178">
        <f t="shared" si="1"/>
        <v>0</v>
      </c>
      <c r="O11" s="111">
        <f>SUM(C11:N11)</f>
        <v>0</v>
      </c>
      <c r="P11" s="179">
        <f>SUM(P9+P10)</f>
        <v>0</v>
      </c>
      <c r="Q11" s="179">
        <f>SUM(Q9+Q10)</f>
        <v>0</v>
      </c>
    </row>
    <row r="12" spans="2:17" s="152" customFormat="1" ht="12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3"/>
      <c r="P12" s="153"/>
      <c r="Q12" s="154"/>
    </row>
    <row r="13" spans="2:17" s="152" customFormat="1" ht="12">
      <c r="B13" s="155" t="s">
        <v>99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2:17" s="142" customFormat="1" ht="12">
      <c r="B14" s="143"/>
      <c r="C14" s="144" t="s">
        <v>0</v>
      </c>
      <c r="D14" s="144" t="s">
        <v>1</v>
      </c>
      <c r="E14" s="144" t="s">
        <v>2</v>
      </c>
      <c r="F14" s="144" t="s">
        <v>3</v>
      </c>
      <c r="G14" s="144" t="s">
        <v>4</v>
      </c>
      <c r="H14" s="144" t="s">
        <v>5</v>
      </c>
      <c r="I14" s="144" t="s">
        <v>6</v>
      </c>
      <c r="J14" s="144" t="s">
        <v>7</v>
      </c>
      <c r="K14" s="144" t="s">
        <v>8</v>
      </c>
      <c r="L14" s="144" t="s">
        <v>9</v>
      </c>
      <c r="M14" s="144" t="s">
        <v>10</v>
      </c>
      <c r="N14" s="144" t="s">
        <v>11</v>
      </c>
      <c r="O14" s="144" t="s">
        <v>19</v>
      </c>
      <c r="P14" s="145" t="s">
        <v>93</v>
      </c>
      <c r="Q14" s="145" t="s">
        <v>94</v>
      </c>
    </row>
    <row r="15" spans="2:17" s="180" customFormat="1" ht="12.75" customHeight="1">
      <c r="B15" s="112" t="s">
        <v>109</v>
      </c>
      <c r="C15" s="113">
        <f>SUM(C8+C10)</f>
        <v>0</v>
      </c>
      <c r="D15" s="113">
        <f aca="true" t="shared" si="2" ref="D15:Q15">SUM(D8+D10)</f>
        <v>0</v>
      </c>
      <c r="E15" s="113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  <c r="J15" s="113">
        <f t="shared" si="2"/>
        <v>0</v>
      </c>
      <c r="K15" s="113">
        <f t="shared" si="2"/>
        <v>0</v>
      </c>
      <c r="L15" s="113">
        <f t="shared" si="2"/>
        <v>0</v>
      </c>
      <c r="M15" s="113">
        <f t="shared" si="2"/>
        <v>0</v>
      </c>
      <c r="N15" s="113">
        <f t="shared" si="2"/>
        <v>0</v>
      </c>
      <c r="O15" s="113">
        <f t="shared" si="2"/>
        <v>0</v>
      </c>
      <c r="P15" s="113">
        <f t="shared" si="2"/>
        <v>0</v>
      </c>
      <c r="Q15" s="113">
        <f t="shared" si="2"/>
        <v>0</v>
      </c>
    </row>
    <row r="16" spans="2:17" s="152" customFormat="1" ht="12.75" customHeight="1" thickBot="1">
      <c r="B16" s="157" t="s">
        <v>110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58">
        <v>0</v>
      </c>
      <c r="P16" s="159">
        <v>0</v>
      </c>
      <c r="Q16" s="114">
        <v>0</v>
      </c>
    </row>
    <row r="17" spans="2:17" s="180" customFormat="1" ht="12">
      <c r="B17" s="115" t="s">
        <v>111</v>
      </c>
      <c r="C17" s="116">
        <f>SUM(C15*C16)</f>
        <v>0</v>
      </c>
      <c r="D17" s="116">
        <f aca="true" t="shared" si="3" ref="D17:Q17">SUM(D15*D16)</f>
        <v>0</v>
      </c>
      <c r="E17" s="116">
        <f t="shared" si="3"/>
        <v>0</v>
      </c>
      <c r="F17" s="116">
        <f t="shared" si="3"/>
        <v>0</v>
      </c>
      <c r="G17" s="116">
        <f t="shared" si="3"/>
        <v>0</v>
      </c>
      <c r="H17" s="116">
        <f t="shared" si="3"/>
        <v>0</v>
      </c>
      <c r="I17" s="116">
        <f t="shared" si="3"/>
        <v>0</v>
      </c>
      <c r="J17" s="116">
        <f t="shared" si="3"/>
        <v>0</v>
      </c>
      <c r="K17" s="116">
        <f t="shared" si="3"/>
        <v>0</v>
      </c>
      <c r="L17" s="116">
        <f t="shared" si="3"/>
        <v>0</v>
      </c>
      <c r="M17" s="116">
        <f t="shared" si="3"/>
        <v>0</v>
      </c>
      <c r="N17" s="116">
        <f t="shared" si="3"/>
        <v>0</v>
      </c>
      <c r="O17" s="111">
        <f>SUM(C17:N17)</f>
        <v>0</v>
      </c>
      <c r="P17" s="111">
        <f t="shared" si="3"/>
        <v>0</v>
      </c>
      <c r="Q17" s="111">
        <f t="shared" si="3"/>
        <v>0</v>
      </c>
    </row>
    <row r="18" spans="2:17" s="152" customFormat="1" ht="12"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2:18" s="152" customFormat="1" ht="15">
      <c r="B19" s="141" t="s">
        <v>113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</row>
    <row r="20" spans="2:17" s="152" customFormat="1" ht="12" customHeight="1">
      <c r="B20" s="143"/>
      <c r="C20" s="144" t="s">
        <v>0</v>
      </c>
      <c r="D20" s="144" t="s">
        <v>1</v>
      </c>
      <c r="E20" s="144" t="s">
        <v>2</v>
      </c>
      <c r="F20" s="144" t="s">
        <v>3</v>
      </c>
      <c r="G20" s="144" t="s">
        <v>4</v>
      </c>
      <c r="H20" s="144" t="s">
        <v>5</v>
      </c>
      <c r="I20" s="144" t="s">
        <v>6</v>
      </c>
      <c r="J20" s="144" t="s">
        <v>7</v>
      </c>
      <c r="K20" s="144" t="s">
        <v>8</v>
      </c>
      <c r="L20" s="144" t="s">
        <v>9</v>
      </c>
      <c r="M20" s="144" t="s">
        <v>10</v>
      </c>
      <c r="N20" s="144" t="s">
        <v>11</v>
      </c>
      <c r="O20" s="144" t="s">
        <v>19</v>
      </c>
      <c r="P20" s="145" t="s">
        <v>93</v>
      </c>
      <c r="Q20" s="145" t="s">
        <v>94</v>
      </c>
    </row>
    <row r="21" spans="1:17" s="152" customFormat="1" ht="12" customHeight="1">
      <c r="A21" s="289">
        <v>1</v>
      </c>
      <c r="B21" s="156" t="s">
        <v>180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13">
        <f>SUM(C21:N21)</f>
        <v>0</v>
      </c>
      <c r="P21" s="163"/>
      <c r="Q21" s="163"/>
    </row>
    <row r="22" spans="1:17" s="152" customFormat="1" ht="12.75" customHeight="1" thickBot="1">
      <c r="A22" s="289"/>
      <c r="B22" s="157" t="s">
        <v>112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6"/>
      <c r="P22" s="114"/>
      <c r="Q22" s="114"/>
    </row>
    <row r="23" spans="1:17" s="180" customFormat="1" ht="12" customHeight="1">
      <c r="A23" s="181"/>
      <c r="B23" s="115" t="s">
        <v>114</v>
      </c>
      <c r="C23" s="117">
        <f>SUM(C21*C22)</f>
        <v>0</v>
      </c>
      <c r="D23" s="117">
        <f aca="true" t="shared" si="4" ref="D23:Q23">SUM(D21*D22)</f>
        <v>0</v>
      </c>
      <c r="E23" s="117">
        <f t="shared" si="4"/>
        <v>0</v>
      </c>
      <c r="F23" s="117">
        <f t="shared" si="4"/>
        <v>0</v>
      </c>
      <c r="G23" s="117">
        <f t="shared" si="4"/>
        <v>0</v>
      </c>
      <c r="H23" s="117">
        <f t="shared" si="4"/>
        <v>0</v>
      </c>
      <c r="I23" s="117">
        <f t="shared" si="4"/>
        <v>0</v>
      </c>
      <c r="J23" s="117">
        <f t="shared" si="4"/>
        <v>0</v>
      </c>
      <c r="K23" s="117">
        <f t="shared" si="4"/>
        <v>0</v>
      </c>
      <c r="L23" s="117">
        <f t="shared" si="4"/>
        <v>0</v>
      </c>
      <c r="M23" s="117">
        <f t="shared" si="4"/>
        <v>0</v>
      </c>
      <c r="N23" s="117">
        <f t="shared" si="4"/>
        <v>0</v>
      </c>
      <c r="O23" s="118">
        <f>SUM(C23:N23)</f>
        <v>0</v>
      </c>
      <c r="P23" s="117">
        <f t="shared" si="4"/>
        <v>0</v>
      </c>
      <c r="Q23" s="117">
        <f t="shared" si="4"/>
        <v>0</v>
      </c>
    </row>
    <row r="24" spans="1:17" s="152" customFormat="1" ht="12">
      <c r="A24" s="162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s="152" customFormat="1" ht="12" customHeight="1">
      <c r="A25" s="289">
        <v>2</v>
      </c>
      <c r="B25" s="156" t="s">
        <v>115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13">
        <f>SUM(C25:N25)</f>
        <v>0</v>
      </c>
      <c r="P25" s="163"/>
      <c r="Q25" s="163"/>
    </row>
    <row r="26" spans="1:17" s="152" customFormat="1" ht="12.75" customHeight="1" thickBot="1">
      <c r="A26" s="289"/>
      <c r="B26" s="157" t="s">
        <v>112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26"/>
      <c r="P26" s="159"/>
      <c r="Q26" s="114"/>
    </row>
    <row r="27" spans="1:17" s="180" customFormat="1" ht="12" customHeight="1">
      <c r="A27" s="181"/>
      <c r="B27" s="115" t="s">
        <v>116</v>
      </c>
      <c r="C27" s="117">
        <f aca="true" t="shared" si="5" ref="C27:N27">SUM(C25*C26)</f>
        <v>0</v>
      </c>
      <c r="D27" s="117">
        <f t="shared" si="5"/>
        <v>0</v>
      </c>
      <c r="E27" s="117">
        <f t="shared" si="5"/>
        <v>0</v>
      </c>
      <c r="F27" s="117">
        <f t="shared" si="5"/>
        <v>0</v>
      </c>
      <c r="G27" s="117">
        <f t="shared" si="5"/>
        <v>0</v>
      </c>
      <c r="H27" s="117">
        <f t="shared" si="5"/>
        <v>0</v>
      </c>
      <c r="I27" s="117">
        <f t="shared" si="5"/>
        <v>0</v>
      </c>
      <c r="J27" s="117">
        <f t="shared" si="5"/>
        <v>0</v>
      </c>
      <c r="K27" s="117">
        <f t="shared" si="5"/>
        <v>0</v>
      </c>
      <c r="L27" s="117">
        <f t="shared" si="5"/>
        <v>0</v>
      </c>
      <c r="M27" s="117">
        <f t="shared" si="5"/>
        <v>0</v>
      </c>
      <c r="N27" s="117">
        <f t="shared" si="5"/>
        <v>0</v>
      </c>
      <c r="O27" s="118">
        <f>SUM(C27:N27)</f>
        <v>0</v>
      </c>
      <c r="P27" s="117">
        <f>SUM(P25*P26)</f>
        <v>0</v>
      </c>
      <c r="Q27" s="117">
        <f>SUM(Q25*Q26)</f>
        <v>0</v>
      </c>
    </row>
    <row r="28" spans="1:17" s="152" customFormat="1" ht="12" customHeight="1">
      <c r="A28" s="162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152" customFormat="1" ht="12" customHeight="1">
      <c r="A29" s="289">
        <v>3</v>
      </c>
      <c r="B29" s="156" t="s">
        <v>117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13">
        <f>SUM(C29:N29)</f>
        <v>0</v>
      </c>
      <c r="P29" s="163"/>
      <c r="Q29" s="163"/>
    </row>
    <row r="30" spans="1:17" s="152" customFormat="1" ht="12.75" customHeight="1" thickBot="1">
      <c r="A30" s="289"/>
      <c r="B30" s="157" t="s">
        <v>112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26"/>
      <c r="P30" s="159"/>
      <c r="Q30" s="114"/>
    </row>
    <row r="31" spans="1:17" s="180" customFormat="1" ht="12" customHeight="1">
      <c r="A31" s="181"/>
      <c r="B31" s="115" t="s">
        <v>118</v>
      </c>
      <c r="C31" s="117">
        <f aca="true" t="shared" si="6" ref="C31:N31">SUM(C29*C30)</f>
        <v>0</v>
      </c>
      <c r="D31" s="117">
        <f t="shared" si="6"/>
        <v>0</v>
      </c>
      <c r="E31" s="117">
        <f t="shared" si="6"/>
        <v>0</v>
      </c>
      <c r="F31" s="117">
        <f t="shared" si="6"/>
        <v>0</v>
      </c>
      <c r="G31" s="117">
        <f t="shared" si="6"/>
        <v>0</v>
      </c>
      <c r="H31" s="117">
        <f t="shared" si="6"/>
        <v>0</v>
      </c>
      <c r="I31" s="117">
        <f t="shared" si="6"/>
        <v>0</v>
      </c>
      <c r="J31" s="117">
        <f t="shared" si="6"/>
        <v>0</v>
      </c>
      <c r="K31" s="117">
        <f t="shared" si="6"/>
        <v>0</v>
      </c>
      <c r="L31" s="117">
        <f t="shared" si="6"/>
        <v>0</v>
      </c>
      <c r="M31" s="117">
        <f t="shared" si="6"/>
        <v>0</v>
      </c>
      <c r="N31" s="117">
        <f t="shared" si="6"/>
        <v>0</v>
      </c>
      <c r="O31" s="118">
        <f>SUM(C31:N31)</f>
        <v>0</v>
      </c>
      <c r="P31" s="117">
        <f>SUM(P29*P30)</f>
        <v>0</v>
      </c>
      <c r="Q31" s="117">
        <f>SUM(Q29*Q30)</f>
        <v>0</v>
      </c>
    </row>
    <row r="32" spans="1:17" s="152" customFormat="1" ht="12" customHeight="1" thickBot="1">
      <c r="A32" s="162"/>
      <c r="B32" s="16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165"/>
      <c r="P32" s="165"/>
      <c r="Q32" s="166"/>
    </row>
    <row r="33" spans="1:17" s="152" customFormat="1" ht="12" customHeight="1">
      <c r="A33" s="289">
        <v>4</v>
      </c>
      <c r="B33" s="156" t="s">
        <v>155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13">
        <f>SUM(C33:N33)</f>
        <v>0</v>
      </c>
      <c r="P33" s="163"/>
      <c r="Q33" s="163"/>
    </row>
    <row r="34" spans="1:17" s="152" customFormat="1" ht="12" customHeight="1" thickBot="1">
      <c r="A34" s="289"/>
      <c r="B34" s="157" t="s">
        <v>112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26"/>
      <c r="P34" s="159"/>
      <c r="Q34" s="114"/>
    </row>
    <row r="35" spans="1:17" s="180" customFormat="1" ht="12" customHeight="1">
      <c r="A35" s="182"/>
      <c r="B35" s="115" t="s">
        <v>153</v>
      </c>
      <c r="C35" s="117">
        <f aca="true" t="shared" si="7" ref="C35:N35">SUM(C33*C34)</f>
        <v>0</v>
      </c>
      <c r="D35" s="117">
        <f t="shared" si="7"/>
        <v>0</v>
      </c>
      <c r="E35" s="117">
        <f t="shared" si="7"/>
        <v>0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  <c r="K35" s="117">
        <f t="shared" si="7"/>
        <v>0</v>
      </c>
      <c r="L35" s="117">
        <f t="shared" si="7"/>
        <v>0</v>
      </c>
      <c r="M35" s="117">
        <f t="shared" si="7"/>
        <v>0</v>
      </c>
      <c r="N35" s="117">
        <f t="shared" si="7"/>
        <v>0</v>
      </c>
      <c r="O35" s="118">
        <f>SUM(C35:N35)</f>
        <v>0</v>
      </c>
      <c r="P35" s="117">
        <f>SUM(P33*P34)</f>
        <v>0</v>
      </c>
      <c r="Q35" s="117">
        <f>SUM(Q33*Q34)</f>
        <v>0</v>
      </c>
    </row>
    <row r="36" spans="1:17" s="152" customFormat="1" ht="12" customHeight="1">
      <c r="A36" s="162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53"/>
      <c r="P36" s="153"/>
      <c r="Q36" s="154"/>
    </row>
    <row r="37" spans="1:17" s="152" customFormat="1" ht="12" customHeight="1">
      <c r="A37" s="289">
        <v>5</v>
      </c>
      <c r="B37" s="156" t="s">
        <v>156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13">
        <f>SUM(C37:N37)</f>
        <v>0</v>
      </c>
      <c r="P37" s="163"/>
      <c r="Q37" s="163"/>
    </row>
    <row r="38" spans="1:17" s="152" customFormat="1" ht="12" customHeight="1" thickBot="1">
      <c r="A38" s="289"/>
      <c r="B38" s="157" t="s">
        <v>112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26"/>
      <c r="P38" s="159"/>
      <c r="Q38" s="114"/>
    </row>
    <row r="39" spans="1:17" s="180" customFormat="1" ht="12" customHeight="1">
      <c r="A39" s="182"/>
      <c r="B39" s="115" t="s">
        <v>154</v>
      </c>
      <c r="C39" s="117">
        <f aca="true" t="shared" si="8" ref="C39:N39">SUM(C37*C38)</f>
        <v>0</v>
      </c>
      <c r="D39" s="117">
        <f t="shared" si="8"/>
        <v>0</v>
      </c>
      <c r="E39" s="117">
        <f t="shared" si="8"/>
        <v>0</v>
      </c>
      <c r="F39" s="117">
        <f t="shared" si="8"/>
        <v>0</v>
      </c>
      <c r="G39" s="117">
        <f t="shared" si="8"/>
        <v>0</v>
      </c>
      <c r="H39" s="117">
        <f t="shared" si="8"/>
        <v>0</v>
      </c>
      <c r="I39" s="117">
        <f t="shared" si="8"/>
        <v>0</v>
      </c>
      <c r="J39" s="117">
        <f t="shared" si="8"/>
        <v>0</v>
      </c>
      <c r="K39" s="117">
        <f t="shared" si="8"/>
        <v>0</v>
      </c>
      <c r="L39" s="117">
        <f t="shared" si="8"/>
        <v>0</v>
      </c>
      <c r="M39" s="117">
        <f t="shared" si="8"/>
        <v>0</v>
      </c>
      <c r="N39" s="117">
        <f t="shared" si="8"/>
        <v>0</v>
      </c>
      <c r="O39" s="118">
        <f>SUM(C39:N39)</f>
        <v>0</v>
      </c>
      <c r="P39" s="117">
        <f>SUM(P37*P38)</f>
        <v>0</v>
      </c>
      <c r="Q39" s="117">
        <f>SUM(Q37*Q38)</f>
        <v>0</v>
      </c>
    </row>
    <row r="40" spans="1:17" s="152" customFormat="1" ht="12" customHeight="1">
      <c r="A40" s="162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53"/>
      <c r="P40" s="153"/>
      <c r="Q40" s="154"/>
    </row>
    <row r="41" spans="1:17" s="152" customFormat="1" ht="12" customHeight="1" thickBot="1">
      <c r="A41" s="162"/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53"/>
      <c r="P41" s="153"/>
      <c r="Q41" s="154"/>
    </row>
    <row r="42" spans="1:17" s="180" customFormat="1" ht="12" customHeight="1" thickBot="1">
      <c r="A42" s="183"/>
      <c r="B42" s="134" t="s">
        <v>119</v>
      </c>
      <c r="C42" s="135">
        <f>SUM(C23+C27+C31)</f>
        <v>0</v>
      </c>
      <c r="D42" s="135">
        <f aca="true" t="shared" si="9" ref="D42:Q42">SUM(D23+D27+D31)</f>
        <v>0</v>
      </c>
      <c r="E42" s="135">
        <f t="shared" si="9"/>
        <v>0</v>
      </c>
      <c r="F42" s="135">
        <f t="shared" si="9"/>
        <v>0</v>
      </c>
      <c r="G42" s="135">
        <f t="shared" si="9"/>
        <v>0</v>
      </c>
      <c r="H42" s="135">
        <f t="shared" si="9"/>
        <v>0</v>
      </c>
      <c r="I42" s="135">
        <f t="shared" si="9"/>
        <v>0</v>
      </c>
      <c r="J42" s="135">
        <f t="shared" si="9"/>
        <v>0</v>
      </c>
      <c r="K42" s="135">
        <f t="shared" si="9"/>
        <v>0</v>
      </c>
      <c r="L42" s="135">
        <f t="shared" si="9"/>
        <v>0</v>
      </c>
      <c r="M42" s="135">
        <f t="shared" si="9"/>
        <v>0</v>
      </c>
      <c r="N42" s="135">
        <f t="shared" si="9"/>
        <v>0</v>
      </c>
      <c r="O42" s="136">
        <f t="shared" si="9"/>
        <v>0</v>
      </c>
      <c r="P42" s="136">
        <f t="shared" si="9"/>
        <v>0</v>
      </c>
      <c r="Q42" s="137">
        <f t="shared" si="9"/>
        <v>0</v>
      </c>
    </row>
    <row r="43" s="152" customFormat="1" ht="12.75" customHeight="1"/>
    <row r="44" s="152" customFormat="1" ht="12"/>
    <row r="45" spans="2:17" s="152" customFormat="1" ht="12">
      <c r="B45" s="153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153"/>
      <c r="P45" s="153"/>
      <c r="Q45" s="154"/>
    </row>
    <row r="46" spans="2:17" s="152" customFormat="1" ht="12">
      <c r="B46" s="155" t="s">
        <v>125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53"/>
      <c r="P46" s="153"/>
      <c r="Q46" s="154"/>
    </row>
    <row r="47" spans="2:17" s="152" customFormat="1" ht="12">
      <c r="B47" s="156"/>
      <c r="C47" s="144" t="s">
        <v>0</v>
      </c>
      <c r="D47" s="144" t="s">
        <v>1</v>
      </c>
      <c r="E47" s="144" t="s">
        <v>2</v>
      </c>
      <c r="F47" s="144" t="s">
        <v>3</v>
      </c>
      <c r="G47" s="144" t="s">
        <v>4</v>
      </c>
      <c r="H47" s="144" t="s">
        <v>5</v>
      </c>
      <c r="I47" s="144" t="s">
        <v>6</v>
      </c>
      <c r="J47" s="144" t="s">
        <v>7</v>
      </c>
      <c r="K47" s="144" t="s">
        <v>8</v>
      </c>
      <c r="L47" s="144" t="s">
        <v>9</v>
      </c>
      <c r="M47" s="144" t="s">
        <v>10</v>
      </c>
      <c r="N47" s="144" t="s">
        <v>11</v>
      </c>
      <c r="O47" s="144" t="s">
        <v>19</v>
      </c>
      <c r="P47" s="145" t="s">
        <v>93</v>
      </c>
      <c r="Q47" s="145" t="s">
        <v>94</v>
      </c>
    </row>
    <row r="48" spans="2:17" s="180" customFormat="1" ht="12">
      <c r="B48" s="112" t="s">
        <v>108</v>
      </c>
      <c r="C48" s="113">
        <f>C11</f>
        <v>0</v>
      </c>
      <c r="D48" s="113">
        <f aca="true" t="shared" si="10" ref="D48:Q48">D11</f>
        <v>0</v>
      </c>
      <c r="E48" s="113">
        <f t="shared" si="10"/>
        <v>0</v>
      </c>
      <c r="F48" s="113">
        <f t="shared" si="10"/>
        <v>0</v>
      </c>
      <c r="G48" s="113">
        <f t="shared" si="10"/>
        <v>0</v>
      </c>
      <c r="H48" s="113">
        <f t="shared" si="10"/>
        <v>0</v>
      </c>
      <c r="I48" s="113">
        <f t="shared" si="10"/>
        <v>0</v>
      </c>
      <c r="J48" s="113">
        <f t="shared" si="10"/>
        <v>0</v>
      </c>
      <c r="K48" s="113">
        <f t="shared" si="10"/>
        <v>0</v>
      </c>
      <c r="L48" s="113">
        <f t="shared" si="10"/>
        <v>0</v>
      </c>
      <c r="M48" s="113">
        <f t="shared" si="10"/>
        <v>0</v>
      </c>
      <c r="N48" s="113">
        <f t="shared" si="10"/>
        <v>0</v>
      </c>
      <c r="O48" s="119">
        <f t="shared" si="10"/>
        <v>0</v>
      </c>
      <c r="P48" s="119">
        <f t="shared" si="10"/>
        <v>0</v>
      </c>
      <c r="Q48" s="119">
        <f t="shared" si="10"/>
        <v>0</v>
      </c>
    </row>
    <row r="49" spans="2:17" s="152" customFormat="1" ht="12">
      <c r="B49" s="156" t="s">
        <v>120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20">
        <f>SUM(C49:N49)</f>
        <v>0</v>
      </c>
      <c r="P49" s="170"/>
      <c r="Q49" s="163"/>
    </row>
    <row r="50" spans="2:17" s="152" customFormat="1" ht="12">
      <c r="B50" s="156" t="s">
        <v>121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20">
        <f>SUM(C50:N50)</f>
        <v>0</v>
      </c>
      <c r="P50" s="170"/>
      <c r="Q50" s="163"/>
    </row>
    <row r="51" spans="2:17" s="152" customFormat="1" ht="12">
      <c r="B51" s="156" t="s">
        <v>122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20">
        <f>SUM(C51:N51)</f>
        <v>0</v>
      </c>
      <c r="P51" s="172"/>
      <c r="Q51" s="123"/>
    </row>
    <row r="52" spans="2:17" s="152" customFormat="1" ht="12.75" thickBot="1">
      <c r="B52" s="157" t="s">
        <v>123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21">
        <f>SUM(C52:N52)</f>
        <v>0</v>
      </c>
      <c r="P52" s="159"/>
      <c r="Q52" s="114"/>
    </row>
    <row r="53" spans="2:17" s="180" customFormat="1" ht="12">
      <c r="B53" s="115" t="s">
        <v>124</v>
      </c>
      <c r="C53" s="117">
        <f>SUM(C52+C51)</f>
        <v>0</v>
      </c>
      <c r="D53" s="117">
        <f aca="true" t="shared" si="11" ref="D53:Q53">SUM(D52+D51)</f>
        <v>0</v>
      </c>
      <c r="E53" s="117">
        <f t="shared" si="11"/>
        <v>0</v>
      </c>
      <c r="F53" s="117">
        <f t="shared" si="11"/>
        <v>0</v>
      </c>
      <c r="G53" s="117">
        <f t="shared" si="11"/>
        <v>0</v>
      </c>
      <c r="H53" s="117">
        <f t="shared" si="11"/>
        <v>0</v>
      </c>
      <c r="I53" s="117">
        <f t="shared" si="11"/>
        <v>0</v>
      </c>
      <c r="J53" s="117">
        <f t="shared" si="11"/>
        <v>0</v>
      </c>
      <c r="K53" s="117">
        <f t="shared" si="11"/>
        <v>0</v>
      </c>
      <c r="L53" s="117">
        <f t="shared" si="11"/>
        <v>0</v>
      </c>
      <c r="M53" s="117">
        <f t="shared" si="11"/>
        <v>0</v>
      </c>
      <c r="N53" s="117">
        <f t="shared" si="11"/>
        <v>0</v>
      </c>
      <c r="O53" s="118">
        <f>SUM(C53:N53)</f>
        <v>0</v>
      </c>
      <c r="P53" s="118">
        <f t="shared" si="11"/>
        <v>0</v>
      </c>
      <c r="Q53" s="118">
        <f t="shared" si="11"/>
        <v>0</v>
      </c>
    </row>
    <row r="54" spans="2:17" s="152" customFormat="1" ht="12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3"/>
      <c r="P54" s="153"/>
      <c r="Q54" s="154"/>
    </row>
    <row r="55" spans="2:17" s="152" customFormat="1" ht="12">
      <c r="B55" s="174" t="s">
        <v>129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3"/>
      <c r="P55" s="153"/>
      <c r="Q55" s="154"/>
    </row>
    <row r="56" spans="2:17" s="152" customFormat="1" ht="12">
      <c r="B56" s="156"/>
      <c r="C56" s="144" t="s">
        <v>0</v>
      </c>
      <c r="D56" s="144" t="s">
        <v>1</v>
      </c>
      <c r="E56" s="144" t="s">
        <v>2</v>
      </c>
      <c r="F56" s="144" t="s">
        <v>3</v>
      </c>
      <c r="G56" s="144" t="s">
        <v>4</v>
      </c>
      <c r="H56" s="144" t="s">
        <v>5</v>
      </c>
      <c r="I56" s="144" t="s">
        <v>6</v>
      </c>
      <c r="J56" s="144" t="s">
        <v>7</v>
      </c>
      <c r="K56" s="144" t="s">
        <v>8</v>
      </c>
      <c r="L56" s="144" t="s">
        <v>9</v>
      </c>
      <c r="M56" s="144" t="s">
        <v>10</v>
      </c>
      <c r="N56" s="144" t="s">
        <v>11</v>
      </c>
      <c r="O56" s="144" t="s">
        <v>19</v>
      </c>
      <c r="P56" s="145" t="s">
        <v>93</v>
      </c>
      <c r="Q56" s="145" t="s">
        <v>94</v>
      </c>
    </row>
    <row r="57" spans="2:17" s="152" customFormat="1" ht="12">
      <c r="B57" s="122" t="s">
        <v>126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>
        <f aca="true" t="shared" si="12" ref="O57:O62">SUM(C57:N57)</f>
        <v>0</v>
      </c>
      <c r="P57" s="123"/>
      <c r="Q57" s="123"/>
    </row>
    <row r="58" spans="2:17" s="152" customFormat="1" ht="12">
      <c r="B58" s="122" t="s">
        <v>127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4">
        <f t="shared" si="12"/>
        <v>0</v>
      </c>
      <c r="P58" s="123"/>
      <c r="Q58" s="123"/>
    </row>
    <row r="59" spans="2:17" s="152" customFormat="1" ht="12">
      <c r="B59" s="122" t="s">
        <v>183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4">
        <f t="shared" si="12"/>
        <v>0</v>
      </c>
      <c r="P59" s="123"/>
      <c r="Q59" s="123"/>
    </row>
    <row r="60" spans="2:17" s="152" customFormat="1" ht="12">
      <c r="B60" s="122" t="s">
        <v>184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4">
        <f t="shared" si="12"/>
        <v>0</v>
      </c>
      <c r="P60" s="123"/>
      <c r="Q60" s="123"/>
    </row>
    <row r="61" spans="2:17" s="152" customFormat="1" ht="12.75" thickBot="1">
      <c r="B61" s="125" t="s">
        <v>185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26">
        <f t="shared" si="12"/>
        <v>0</v>
      </c>
      <c r="P61" s="114"/>
      <c r="Q61" s="114"/>
    </row>
    <row r="62" spans="2:17" s="180" customFormat="1" ht="12">
      <c r="B62" s="127" t="s">
        <v>128</v>
      </c>
      <c r="C62" s="128">
        <f>SUM(C57:C61)</f>
        <v>0</v>
      </c>
      <c r="D62" s="128">
        <f aca="true" t="shared" si="13" ref="D62:Q62">SUM(D57:D61)</f>
        <v>0</v>
      </c>
      <c r="E62" s="128">
        <f t="shared" si="13"/>
        <v>0</v>
      </c>
      <c r="F62" s="128">
        <f t="shared" si="13"/>
        <v>0</v>
      </c>
      <c r="G62" s="128">
        <f t="shared" si="13"/>
        <v>0</v>
      </c>
      <c r="H62" s="128">
        <f t="shared" si="13"/>
        <v>0</v>
      </c>
      <c r="I62" s="128">
        <f t="shared" si="13"/>
        <v>0</v>
      </c>
      <c r="J62" s="128">
        <f t="shared" si="13"/>
        <v>0</v>
      </c>
      <c r="K62" s="128">
        <f t="shared" si="13"/>
        <v>0</v>
      </c>
      <c r="L62" s="128">
        <f t="shared" si="13"/>
        <v>0</v>
      </c>
      <c r="M62" s="128">
        <f t="shared" si="13"/>
        <v>0</v>
      </c>
      <c r="N62" s="128">
        <f t="shared" si="13"/>
        <v>0</v>
      </c>
      <c r="O62" s="118">
        <f t="shared" si="12"/>
        <v>0</v>
      </c>
      <c r="P62" s="129">
        <f t="shared" si="13"/>
        <v>0</v>
      </c>
      <c r="Q62" s="129">
        <f t="shared" si="13"/>
        <v>0</v>
      </c>
    </row>
    <row r="63" spans="2:17" s="152" customFormat="1" ht="12.75" thickBot="1">
      <c r="B63" s="17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5"/>
      <c r="P63" s="165"/>
      <c r="Q63" s="166"/>
    </row>
    <row r="64" spans="2:17" s="180" customFormat="1" ht="12">
      <c r="B64" s="130" t="s">
        <v>100</v>
      </c>
      <c r="C64" s="131">
        <f aca="true" t="shared" si="14" ref="C64:Q64">SUM(C17+C42+C53+C62)</f>
        <v>0</v>
      </c>
      <c r="D64" s="131">
        <f t="shared" si="14"/>
        <v>0</v>
      </c>
      <c r="E64" s="131">
        <f t="shared" si="14"/>
        <v>0</v>
      </c>
      <c r="F64" s="131">
        <f t="shared" si="14"/>
        <v>0</v>
      </c>
      <c r="G64" s="131">
        <f t="shared" si="14"/>
        <v>0</v>
      </c>
      <c r="H64" s="131">
        <f t="shared" si="14"/>
        <v>0</v>
      </c>
      <c r="I64" s="131">
        <f t="shared" si="14"/>
        <v>0</v>
      </c>
      <c r="J64" s="131">
        <f t="shared" si="14"/>
        <v>0</v>
      </c>
      <c r="K64" s="131">
        <f t="shared" si="14"/>
        <v>0</v>
      </c>
      <c r="L64" s="131">
        <f t="shared" si="14"/>
        <v>0</v>
      </c>
      <c r="M64" s="131">
        <f t="shared" si="14"/>
        <v>0</v>
      </c>
      <c r="N64" s="131">
        <f t="shared" si="14"/>
        <v>0</v>
      </c>
      <c r="O64" s="131">
        <f t="shared" si="14"/>
        <v>0</v>
      </c>
      <c r="P64" s="131">
        <f t="shared" si="14"/>
        <v>0</v>
      </c>
      <c r="Q64" s="131">
        <f t="shared" si="14"/>
        <v>0</v>
      </c>
    </row>
    <row r="65" spans="2:17" s="180" customFormat="1" ht="12">
      <c r="B65" s="132" t="s">
        <v>101</v>
      </c>
      <c r="C65" s="133" t="e">
        <f aca="true" t="shared" si="15" ref="C65:Q65">SUM(C64/C11)</f>
        <v>#DIV/0!</v>
      </c>
      <c r="D65" s="133" t="e">
        <f t="shared" si="15"/>
        <v>#DIV/0!</v>
      </c>
      <c r="E65" s="133" t="e">
        <f t="shared" si="15"/>
        <v>#DIV/0!</v>
      </c>
      <c r="F65" s="133" t="e">
        <f t="shared" si="15"/>
        <v>#DIV/0!</v>
      </c>
      <c r="G65" s="133" t="e">
        <f t="shared" si="15"/>
        <v>#DIV/0!</v>
      </c>
      <c r="H65" s="133" t="e">
        <f t="shared" si="15"/>
        <v>#DIV/0!</v>
      </c>
      <c r="I65" s="133" t="e">
        <f t="shared" si="15"/>
        <v>#DIV/0!</v>
      </c>
      <c r="J65" s="133" t="e">
        <f t="shared" si="15"/>
        <v>#DIV/0!</v>
      </c>
      <c r="K65" s="133" t="e">
        <f t="shared" si="15"/>
        <v>#DIV/0!</v>
      </c>
      <c r="L65" s="133" t="e">
        <f t="shared" si="15"/>
        <v>#DIV/0!</v>
      </c>
      <c r="M65" s="133" t="e">
        <f t="shared" si="15"/>
        <v>#DIV/0!</v>
      </c>
      <c r="N65" s="133" t="e">
        <f t="shared" si="15"/>
        <v>#DIV/0!</v>
      </c>
      <c r="O65" s="133" t="e">
        <f t="shared" si="15"/>
        <v>#DIV/0!</v>
      </c>
      <c r="P65" s="133" t="e">
        <f t="shared" si="15"/>
        <v>#DIV/0!</v>
      </c>
      <c r="Q65" s="133" t="e">
        <f t="shared" si="15"/>
        <v>#DIV/0!</v>
      </c>
    </row>
  </sheetData>
  <sheetProtection password="CC12" sheet="1" objects="1" scenarios="1"/>
  <mergeCells count="7">
    <mergeCell ref="C45:N45"/>
    <mergeCell ref="A21:A22"/>
    <mergeCell ref="A25:A26"/>
    <mergeCell ref="A29:A30"/>
    <mergeCell ref="C32:N32"/>
    <mergeCell ref="A33:A34"/>
    <mergeCell ref="A37:A3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P58" sqref="P58:Q61"/>
    </sheetView>
  </sheetViews>
  <sheetFormatPr defaultColWidth="9.140625" defaultRowHeight="12.75"/>
  <cols>
    <col min="1" max="1" width="9.140625" style="176" customWidth="1"/>
    <col min="2" max="2" width="24.57421875" style="176" customWidth="1"/>
    <col min="3" max="3" width="14.8515625" style="176" customWidth="1"/>
    <col min="4" max="14" width="9.140625" style="176" customWidth="1"/>
    <col min="15" max="15" width="9.57421875" style="176" customWidth="1"/>
    <col min="16" max="17" width="9.421875" style="176" bestFit="1" customWidth="1"/>
    <col min="18" max="16384" width="9.140625" style="176" customWidth="1"/>
  </cols>
  <sheetData>
    <row r="1" s="138" customFormat="1" ht="18">
      <c r="B1" s="139" t="s">
        <v>235</v>
      </c>
    </row>
    <row r="2" s="138" customFormat="1" ht="12.75"/>
    <row r="3" s="138" customFormat="1" ht="15.75">
      <c r="B3" s="140" t="s">
        <v>102</v>
      </c>
    </row>
    <row r="4" s="138" customFormat="1" ht="12.75"/>
    <row r="5" s="138" customFormat="1" ht="12.75">
      <c r="B5" s="141" t="s">
        <v>103</v>
      </c>
    </row>
    <row r="6" spans="2:17" s="142" customFormat="1" ht="12">
      <c r="B6" s="143"/>
      <c r="C6" s="144" t="s">
        <v>0</v>
      </c>
      <c r="D6" s="144" t="s">
        <v>1</v>
      </c>
      <c r="E6" s="144" t="s">
        <v>2</v>
      </c>
      <c r="F6" s="144" t="s">
        <v>3</v>
      </c>
      <c r="G6" s="144" t="s">
        <v>4</v>
      </c>
      <c r="H6" s="144" t="s">
        <v>5</v>
      </c>
      <c r="I6" s="144" t="s">
        <v>6</v>
      </c>
      <c r="J6" s="144" t="s">
        <v>7</v>
      </c>
      <c r="K6" s="144" t="s">
        <v>8</v>
      </c>
      <c r="L6" s="144" t="s">
        <v>9</v>
      </c>
      <c r="M6" s="144" t="s">
        <v>10</v>
      </c>
      <c r="N6" s="144" t="s">
        <v>11</v>
      </c>
      <c r="O6" s="144" t="s">
        <v>19</v>
      </c>
      <c r="P6" s="145" t="s">
        <v>93</v>
      </c>
      <c r="Q6" s="145" t="s">
        <v>94</v>
      </c>
    </row>
    <row r="7" spans="2:17" s="142" customFormat="1" ht="12">
      <c r="B7" s="146" t="s">
        <v>104</v>
      </c>
      <c r="C7" s="195">
        <f>'1. Sales Forecast'!C29</f>
        <v>0</v>
      </c>
      <c r="D7" s="195">
        <f>'1. Sales Forecast'!D29</f>
        <v>0</v>
      </c>
      <c r="E7" s="195">
        <f>'1. Sales Forecast'!E29</f>
        <v>0</v>
      </c>
      <c r="F7" s="195">
        <f>'1. Sales Forecast'!F29</f>
        <v>0</v>
      </c>
      <c r="G7" s="195">
        <f>'1. Sales Forecast'!G29</f>
        <v>0</v>
      </c>
      <c r="H7" s="195">
        <f>'1. Sales Forecast'!H29</f>
        <v>0</v>
      </c>
      <c r="I7" s="195">
        <f>'1. Sales Forecast'!I29</f>
        <v>0</v>
      </c>
      <c r="J7" s="195">
        <f>'1. Sales Forecast'!J29</f>
        <v>0</v>
      </c>
      <c r="K7" s="195">
        <f>'1. Sales Forecast'!K29</f>
        <v>0</v>
      </c>
      <c r="L7" s="195">
        <f>'1. Sales Forecast'!L29</f>
        <v>0</v>
      </c>
      <c r="M7" s="195">
        <f>'1. Sales Forecast'!M29</f>
        <v>0</v>
      </c>
      <c r="N7" s="195">
        <f>'1. Sales Forecast'!N29</f>
        <v>0</v>
      </c>
      <c r="O7" s="108">
        <f>SUM(C7:N7)</f>
        <v>0</v>
      </c>
      <c r="P7" s="148"/>
      <c r="Q7" s="148"/>
    </row>
    <row r="8" spans="2:17" s="142" customFormat="1" ht="12">
      <c r="B8" s="146" t="s">
        <v>105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8"/>
      <c r="Q8" s="148"/>
    </row>
    <row r="9" spans="2:17" s="177" customFormat="1" ht="12">
      <c r="B9" s="107" t="s">
        <v>106</v>
      </c>
      <c r="C9" s="109">
        <f>SUM(C7-C8)</f>
        <v>0</v>
      </c>
      <c r="D9" s="109">
        <f aca="true" t="shared" si="0" ref="D9:O9">SUM(D7-D8)</f>
        <v>0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>
        <f t="shared" si="0"/>
        <v>0</v>
      </c>
      <c r="M9" s="109">
        <f t="shared" si="0"/>
        <v>0</v>
      </c>
      <c r="N9" s="109">
        <f t="shared" si="0"/>
        <v>0</v>
      </c>
      <c r="O9" s="109">
        <f t="shared" si="0"/>
        <v>0</v>
      </c>
      <c r="P9" s="109">
        <f>SUM(P7-P8)</f>
        <v>0</v>
      </c>
      <c r="Q9" s="109">
        <f>SUM(Q7-Q8)</f>
        <v>0</v>
      </c>
    </row>
    <row r="10" spans="2:17" s="142" customFormat="1" ht="12.75" thickBot="1">
      <c r="B10" s="149" t="s">
        <v>107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1"/>
    </row>
    <row r="11" spans="2:17" s="177" customFormat="1" ht="12">
      <c r="B11" s="110" t="s">
        <v>108</v>
      </c>
      <c r="C11" s="178">
        <f>SUM(C9+C10)</f>
        <v>0</v>
      </c>
      <c r="D11" s="178">
        <f aca="true" t="shared" si="1" ref="D11:N11">SUM(D9+D10)</f>
        <v>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H11" s="178">
        <f t="shared" si="1"/>
        <v>0</v>
      </c>
      <c r="I11" s="178">
        <f t="shared" si="1"/>
        <v>0</v>
      </c>
      <c r="J11" s="178">
        <f t="shared" si="1"/>
        <v>0</v>
      </c>
      <c r="K11" s="178">
        <f t="shared" si="1"/>
        <v>0</v>
      </c>
      <c r="L11" s="178">
        <f t="shared" si="1"/>
        <v>0</v>
      </c>
      <c r="M11" s="178">
        <f t="shared" si="1"/>
        <v>0</v>
      </c>
      <c r="N11" s="178">
        <f t="shared" si="1"/>
        <v>0</v>
      </c>
      <c r="O11" s="111">
        <f>SUM(C11:N11)</f>
        <v>0</v>
      </c>
      <c r="P11" s="179">
        <f>SUM(P9+P10)</f>
        <v>0</v>
      </c>
      <c r="Q11" s="179">
        <f>SUM(Q9+Q10)</f>
        <v>0</v>
      </c>
    </row>
    <row r="12" spans="2:17" s="152" customFormat="1" ht="12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3"/>
      <c r="P12" s="153"/>
      <c r="Q12" s="154"/>
    </row>
    <row r="13" spans="2:17" s="152" customFormat="1" ht="12">
      <c r="B13" s="155" t="s">
        <v>99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2:17" s="142" customFormat="1" ht="12">
      <c r="B14" s="143"/>
      <c r="C14" s="144" t="s">
        <v>0</v>
      </c>
      <c r="D14" s="144" t="s">
        <v>1</v>
      </c>
      <c r="E14" s="144" t="s">
        <v>2</v>
      </c>
      <c r="F14" s="144" t="s">
        <v>3</v>
      </c>
      <c r="G14" s="144" t="s">
        <v>4</v>
      </c>
      <c r="H14" s="144" t="s">
        <v>5</v>
      </c>
      <c r="I14" s="144" t="s">
        <v>6</v>
      </c>
      <c r="J14" s="144" t="s">
        <v>7</v>
      </c>
      <c r="K14" s="144" t="s">
        <v>8</v>
      </c>
      <c r="L14" s="144" t="s">
        <v>9</v>
      </c>
      <c r="M14" s="144" t="s">
        <v>10</v>
      </c>
      <c r="N14" s="144" t="s">
        <v>11</v>
      </c>
      <c r="O14" s="144" t="s">
        <v>19</v>
      </c>
      <c r="P14" s="145" t="s">
        <v>93</v>
      </c>
      <c r="Q14" s="145" t="s">
        <v>94</v>
      </c>
    </row>
    <row r="15" spans="2:17" s="180" customFormat="1" ht="12.75" customHeight="1">
      <c r="B15" s="112" t="s">
        <v>109</v>
      </c>
      <c r="C15" s="113">
        <f>SUM(C8+C10)</f>
        <v>0</v>
      </c>
      <c r="D15" s="113">
        <f aca="true" t="shared" si="2" ref="D15:Q15">SUM(D8+D10)</f>
        <v>0</v>
      </c>
      <c r="E15" s="113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  <c r="J15" s="113">
        <f t="shared" si="2"/>
        <v>0</v>
      </c>
      <c r="K15" s="113">
        <f t="shared" si="2"/>
        <v>0</v>
      </c>
      <c r="L15" s="113">
        <f t="shared" si="2"/>
        <v>0</v>
      </c>
      <c r="M15" s="113">
        <f t="shared" si="2"/>
        <v>0</v>
      </c>
      <c r="N15" s="113">
        <f t="shared" si="2"/>
        <v>0</v>
      </c>
      <c r="O15" s="113">
        <f t="shared" si="2"/>
        <v>0</v>
      </c>
      <c r="P15" s="113">
        <f t="shared" si="2"/>
        <v>0</v>
      </c>
      <c r="Q15" s="113">
        <f t="shared" si="2"/>
        <v>0</v>
      </c>
    </row>
    <row r="16" spans="2:17" s="152" customFormat="1" ht="12.75" customHeight="1" thickBot="1">
      <c r="B16" s="157" t="s">
        <v>110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58">
        <v>0</v>
      </c>
      <c r="P16" s="159">
        <v>0</v>
      </c>
      <c r="Q16" s="114">
        <v>0</v>
      </c>
    </row>
    <row r="17" spans="2:17" s="180" customFormat="1" ht="12">
      <c r="B17" s="115" t="s">
        <v>111</v>
      </c>
      <c r="C17" s="116">
        <f>SUM(C15*C16)</f>
        <v>0</v>
      </c>
      <c r="D17" s="116">
        <f aca="true" t="shared" si="3" ref="D17:Q17">SUM(D15*D16)</f>
        <v>0</v>
      </c>
      <c r="E17" s="116">
        <f t="shared" si="3"/>
        <v>0</v>
      </c>
      <c r="F17" s="116">
        <f t="shared" si="3"/>
        <v>0</v>
      </c>
      <c r="G17" s="116">
        <f t="shared" si="3"/>
        <v>0</v>
      </c>
      <c r="H17" s="116">
        <f t="shared" si="3"/>
        <v>0</v>
      </c>
      <c r="I17" s="116">
        <f t="shared" si="3"/>
        <v>0</v>
      </c>
      <c r="J17" s="116">
        <f t="shared" si="3"/>
        <v>0</v>
      </c>
      <c r="K17" s="116">
        <f t="shared" si="3"/>
        <v>0</v>
      </c>
      <c r="L17" s="116">
        <f t="shared" si="3"/>
        <v>0</v>
      </c>
      <c r="M17" s="116">
        <f t="shared" si="3"/>
        <v>0</v>
      </c>
      <c r="N17" s="116">
        <f t="shared" si="3"/>
        <v>0</v>
      </c>
      <c r="O17" s="111">
        <f>SUM(C17:N17)</f>
        <v>0</v>
      </c>
      <c r="P17" s="111">
        <f t="shared" si="3"/>
        <v>0</v>
      </c>
      <c r="Q17" s="111">
        <f t="shared" si="3"/>
        <v>0</v>
      </c>
    </row>
    <row r="18" spans="2:17" s="152" customFormat="1" ht="12"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2:18" s="152" customFormat="1" ht="15">
      <c r="B19" s="141" t="s">
        <v>113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</row>
    <row r="20" spans="2:17" s="152" customFormat="1" ht="12" customHeight="1">
      <c r="B20" s="143"/>
      <c r="C20" s="144" t="s">
        <v>0</v>
      </c>
      <c r="D20" s="144" t="s">
        <v>1</v>
      </c>
      <c r="E20" s="144" t="s">
        <v>2</v>
      </c>
      <c r="F20" s="144" t="s">
        <v>3</v>
      </c>
      <c r="G20" s="144" t="s">
        <v>4</v>
      </c>
      <c r="H20" s="144" t="s">
        <v>5</v>
      </c>
      <c r="I20" s="144" t="s">
        <v>6</v>
      </c>
      <c r="J20" s="144" t="s">
        <v>7</v>
      </c>
      <c r="K20" s="144" t="s">
        <v>8</v>
      </c>
      <c r="L20" s="144" t="s">
        <v>9</v>
      </c>
      <c r="M20" s="144" t="s">
        <v>10</v>
      </c>
      <c r="N20" s="144" t="s">
        <v>11</v>
      </c>
      <c r="O20" s="144" t="s">
        <v>19</v>
      </c>
      <c r="P20" s="145" t="s">
        <v>93</v>
      </c>
      <c r="Q20" s="145" t="s">
        <v>94</v>
      </c>
    </row>
    <row r="21" spans="1:17" s="152" customFormat="1" ht="12" customHeight="1">
      <c r="A21" s="289">
        <v>1</v>
      </c>
      <c r="B21" s="156" t="s">
        <v>181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13">
        <f>SUM(C21:N21)</f>
        <v>0</v>
      </c>
      <c r="P21" s="163"/>
      <c r="Q21" s="163"/>
    </row>
    <row r="22" spans="1:17" s="152" customFormat="1" ht="12.75" customHeight="1" thickBot="1">
      <c r="A22" s="289"/>
      <c r="B22" s="157" t="s">
        <v>112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6"/>
      <c r="P22" s="114"/>
      <c r="Q22" s="114"/>
    </row>
    <row r="23" spans="1:17" s="180" customFormat="1" ht="12" customHeight="1">
      <c r="A23" s="181"/>
      <c r="B23" s="115" t="s">
        <v>114</v>
      </c>
      <c r="C23" s="117">
        <f>SUM(C21*C22)</f>
        <v>0</v>
      </c>
      <c r="D23" s="117">
        <f aca="true" t="shared" si="4" ref="D23:Q23">SUM(D21*D22)</f>
        <v>0</v>
      </c>
      <c r="E23" s="117">
        <f t="shared" si="4"/>
        <v>0</v>
      </c>
      <c r="F23" s="117">
        <f t="shared" si="4"/>
        <v>0</v>
      </c>
      <c r="G23" s="117">
        <f t="shared" si="4"/>
        <v>0</v>
      </c>
      <c r="H23" s="117">
        <f t="shared" si="4"/>
        <v>0</v>
      </c>
      <c r="I23" s="117">
        <f t="shared" si="4"/>
        <v>0</v>
      </c>
      <c r="J23" s="117">
        <f t="shared" si="4"/>
        <v>0</v>
      </c>
      <c r="K23" s="117">
        <f t="shared" si="4"/>
        <v>0</v>
      </c>
      <c r="L23" s="117">
        <f t="shared" si="4"/>
        <v>0</v>
      </c>
      <c r="M23" s="117">
        <f t="shared" si="4"/>
        <v>0</v>
      </c>
      <c r="N23" s="117">
        <f t="shared" si="4"/>
        <v>0</v>
      </c>
      <c r="O23" s="118">
        <f>SUM(C23:N23)</f>
        <v>0</v>
      </c>
      <c r="P23" s="117">
        <f t="shared" si="4"/>
        <v>0</v>
      </c>
      <c r="Q23" s="117">
        <f t="shared" si="4"/>
        <v>0</v>
      </c>
    </row>
    <row r="24" spans="1:17" s="152" customFormat="1" ht="12">
      <c r="A24" s="162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s="152" customFormat="1" ht="12" customHeight="1">
      <c r="A25" s="289">
        <v>2</v>
      </c>
      <c r="B25" s="156" t="s">
        <v>115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13">
        <f>SUM(C25:N25)</f>
        <v>0</v>
      </c>
      <c r="P25" s="163"/>
      <c r="Q25" s="163"/>
    </row>
    <row r="26" spans="1:17" s="152" customFormat="1" ht="12.75" customHeight="1" thickBot="1">
      <c r="A26" s="289"/>
      <c r="B26" s="157" t="s">
        <v>112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26"/>
      <c r="P26" s="159"/>
      <c r="Q26" s="114"/>
    </row>
    <row r="27" spans="1:17" s="180" customFormat="1" ht="12" customHeight="1">
      <c r="A27" s="181"/>
      <c r="B27" s="115" t="s">
        <v>116</v>
      </c>
      <c r="C27" s="117">
        <f aca="true" t="shared" si="5" ref="C27:N27">SUM(C25*C26)</f>
        <v>0</v>
      </c>
      <c r="D27" s="117">
        <f t="shared" si="5"/>
        <v>0</v>
      </c>
      <c r="E27" s="117">
        <f t="shared" si="5"/>
        <v>0</v>
      </c>
      <c r="F27" s="117">
        <f t="shared" si="5"/>
        <v>0</v>
      </c>
      <c r="G27" s="117">
        <f t="shared" si="5"/>
        <v>0</v>
      </c>
      <c r="H27" s="117">
        <f t="shared" si="5"/>
        <v>0</v>
      </c>
      <c r="I27" s="117">
        <f t="shared" si="5"/>
        <v>0</v>
      </c>
      <c r="J27" s="117">
        <f t="shared" si="5"/>
        <v>0</v>
      </c>
      <c r="K27" s="117">
        <f t="shared" si="5"/>
        <v>0</v>
      </c>
      <c r="L27" s="117">
        <f t="shared" si="5"/>
        <v>0</v>
      </c>
      <c r="M27" s="117">
        <f t="shared" si="5"/>
        <v>0</v>
      </c>
      <c r="N27" s="117">
        <f t="shared" si="5"/>
        <v>0</v>
      </c>
      <c r="O27" s="118">
        <f>SUM(C27:N27)</f>
        <v>0</v>
      </c>
      <c r="P27" s="117">
        <f>SUM(P25*P26)</f>
        <v>0</v>
      </c>
      <c r="Q27" s="117">
        <f>SUM(Q25*Q26)</f>
        <v>0</v>
      </c>
    </row>
    <row r="28" spans="1:17" s="152" customFormat="1" ht="12" customHeight="1">
      <c r="A28" s="162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152" customFormat="1" ht="12" customHeight="1">
      <c r="A29" s="289">
        <v>3</v>
      </c>
      <c r="B29" s="156" t="s">
        <v>117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13">
        <f>SUM(C29:N29)</f>
        <v>0</v>
      </c>
      <c r="P29" s="163"/>
      <c r="Q29" s="163"/>
    </row>
    <row r="30" spans="1:17" s="152" customFormat="1" ht="12.75" customHeight="1" thickBot="1">
      <c r="A30" s="289"/>
      <c r="B30" s="157" t="s">
        <v>112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26"/>
      <c r="P30" s="159"/>
      <c r="Q30" s="114"/>
    </row>
    <row r="31" spans="1:17" s="180" customFormat="1" ht="12" customHeight="1">
      <c r="A31" s="181"/>
      <c r="B31" s="115" t="s">
        <v>118</v>
      </c>
      <c r="C31" s="117">
        <f aca="true" t="shared" si="6" ref="C31:N31">SUM(C29*C30)</f>
        <v>0</v>
      </c>
      <c r="D31" s="117">
        <f t="shared" si="6"/>
        <v>0</v>
      </c>
      <c r="E31" s="117">
        <f t="shared" si="6"/>
        <v>0</v>
      </c>
      <c r="F31" s="117">
        <f t="shared" si="6"/>
        <v>0</v>
      </c>
      <c r="G31" s="117">
        <f t="shared" si="6"/>
        <v>0</v>
      </c>
      <c r="H31" s="117">
        <f t="shared" si="6"/>
        <v>0</v>
      </c>
      <c r="I31" s="117">
        <f t="shared" si="6"/>
        <v>0</v>
      </c>
      <c r="J31" s="117">
        <f t="shared" si="6"/>
        <v>0</v>
      </c>
      <c r="K31" s="117">
        <f t="shared" si="6"/>
        <v>0</v>
      </c>
      <c r="L31" s="117">
        <f t="shared" si="6"/>
        <v>0</v>
      </c>
      <c r="M31" s="117">
        <f t="shared" si="6"/>
        <v>0</v>
      </c>
      <c r="N31" s="117">
        <f t="shared" si="6"/>
        <v>0</v>
      </c>
      <c r="O31" s="118">
        <f>SUM(C31:N31)</f>
        <v>0</v>
      </c>
      <c r="P31" s="117">
        <f>SUM(P29*P30)</f>
        <v>0</v>
      </c>
      <c r="Q31" s="117">
        <f>SUM(Q29*Q30)</f>
        <v>0</v>
      </c>
    </row>
    <row r="32" spans="1:17" s="152" customFormat="1" ht="12" customHeight="1" thickBot="1">
      <c r="A32" s="162"/>
      <c r="B32" s="16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165"/>
      <c r="P32" s="165"/>
      <c r="Q32" s="166"/>
    </row>
    <row r="33" spans="1:17" s="152" customFormat="1" ht="12" customHeight="1">
      <c r="A33" s="289">
        <v>4</v>
      </c>
      <c r="B33" s="156" t="s">
        <v>155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13">
        <f>SUM(C33:N33)</f>
        <v>0</v>
      </c>
      <c r="P33" s="163"/>
      <c r="Q33" s="163"/>
    </row>
    <row r="34" spans="1:17" s="152" customFormat="1" ht="12" customHeight="1" thickBot="1">
      <c r="A34" s="289"/>
      <c r="B34" s="157" t="s">
        <v>112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26"/>
      <c r="P34" s="159"/>
      <c r="Q34" s="114"/>
    </row>
    <row r="35" spans="1:17" s="180" customFormat="1" ht="12" customHeight="1">
      <c r="A35" s="182"/>
      <c r="B35" s="115" t="s">
        <v>153</v>
      </c>
      <c r="C35" s="117">
        <f aca="true" t="shared" si="7" ref="C35:N35">SUM(C33*C34)</f>
        <v>0</v>
      </c>
      <c r="D35" s="117">
        <f t="shared" si="7"/>
        <v>0</v>
      </c>
      <c r="E35" s="117">
        <f t="shared" si="7"/>
        <v>0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  <c r="K35" s="117">
        <f t="shared" si="7"/>
        <v>0</v>
      </c>
      <c r="L35" s="117">
        <f t="shared" si="7"/>
        <v>0</v>
      </c>
      <c r="M35" s="117">
        <f t="shared" si="7"/>
        <v>0</v>
      </c>
      <c r="N35" s="117">
        <f t="shared" si="7"/>
        <v>0</v>
      </c>
      <c r="O35" s="118">
        <f>SUM(C35:N35)</f>
        <v>0</v>
      </c>
      <c r="P35" s="117">
        <f>SUM(P33*P34)</f>
        <v>0</v>
      </c>
      <c r="Q35" s="117">
        <f>SUM(Q33*Q34)</f>
        <v>0</v>
      </c>
    </row>
    <row r="36" spans="1:17" s="152" customFormat="1" ht="12" customHeight="1">
      <c r="A36" s="162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53"/>
      <c r="P36" s="153"/>
      <c r="Q36" s="154"/>
    </row>
    <row r="37" spans="1:17" s="152" customFormat="1" ht="12" customHeight="1">
      <c r="A37" s="289">
        <v>5</v>
      </c>
      <c r="B37" s="156" t="s">
        <v>156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13">
        <f>SUM(C37:N37)</f>
        <v>0</v>
      </c>
      <c r="P37" s="163"/>
      <c r="Q37" s="163"/>
    </row>
    <row r="38" spans="1:17" s="152" customFormat="1" ht="12" customHeight="1" thickBot="1">
      <c r="A38" s="289"/>
      <c r="B38" s="157" t="s">
        <v>112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26"/>
      <c r="P38" s="159"/>
      <c r="Q38" s="114"/>
    </row>
    <row r="39" spans="1:17" s="180" customFormat="1" ht="12" customHeight="1">
      <c r="A39" s="182"/>
      <c r="B39" s="115" t="s">
        <v>154</v>
      </c>
      <c r="C39" s="117">
        <f aca="true" t="shared" si="8" ref="C39:N39">SUM(C37*C38)</f>
        <v>0</v>
      </c>
      <c r="D39" s="117">
        <f t="shared" si="8"/>
        <v>0</v>
      </c>
      <c r="E39" s="117">
        <f t="shared" si="8"/>
        <v>0</v>
      </c>
      <c r="F39" s="117">
        <f t="shared" si="8"/>
        <v>0</v>
      </c>
      <c r="G39" s="117">
        <f t="shared" si="8"/>
        <v>0</v>
      </c>
      <c r="H39" s="117">
        <f t="shared" si="8"/>
        <v>0</v>
      </c>
      <c r="I39" s="117">
        <f t="shared" si="8"/>
        <v>0</v>
      </c>
      <c r="J39" s="117">
        <f t="shared" si="8"/>
        <v>0</v>
      </c>
      <c r="K39" s="117">
        <f t="shared" si="8"/>
        <v>0</v>
      </c>
      <c r="L39" s="117">
        <f t="shared" si="8"/>
        <v>0</v>
      </c>
      <c r="M39" s="117">
        <f t="shared" si="8"/>
        <v>0</v>
      </c>
      <c r="N39" s="117">
        <f t="shared" si="8"/>
        <v>0</v>
      </c>
      <c r="O39" s="118">
        <f>SUM(C39:N39)</f>
        <v>0</v>
      </c>
      <c r="P39" s="117">
        <f>SUM(P37*P38)</f>
        <v>0</v>
      </c>
      <c r="Q39" s="117">
        <f>SUM(Q37*Q38)</f>
        <v>0</v>
      </c>
    </row>
    <row r="40" spans="1:17" s="152" customFormat="1" ht="12" customHeight="1">
      <c r="A40" s="162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53"/>
      <c r="P40" s="153"/>
      <c r="Q40" s="154"/>
    </row>
    <row r="41" spans="1:17" s="152" customFormat="1" ht="12" customHeight="1" thickBot="1">
      <c r="A41" s="162"/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53"/>
      <c r="P41" s="153"/>
      <c r="Q41" s="154"/>
    </row>
    <row r="42" spans="1:17" s="180" customFormat="1" ht="12" customHeight="1" thickBot="1">
      <c r="A42" s="183"/>
      <c r="B42" s="134" t="s">
        <v>119</v>
      </c>
      <c r="C42" s="135">
        <f>SUM(C23+C27+C31)</f>
        <v>0</v>
      </c>
      <c r="D42" s="135">
        <f aca="true" t="shared" si="9" ref="D42:Q42">SUM(D23+D27+D31)</f>
        <v>0</v>
      </c>
      <c r="E42" s="135">
        <f t="shared" si="9"/>
        <v>0</v>
      </c>
      <c r="F42" s="135">
        <f t="shared" si="9"/>
        <v>0</v>
      </c>
      <c r="G42" s="135">
        <f t="shared" si="9"/>
        <v>0</v>
      </c>
      <c r="H42" s="135">
        <f t="shared" si="9"/>
        <v>0</v>
      </c>
      <c r="I42" s="135">
        <f t="shared" si="9"/>
        <v>0</v>
      </c>
      <c r="J42" s="135">
        <f t="shared" si="9"/>
        <v>0</v>
      </c>
      <c r="K42" s="135">
        <f t="shared" si="9"/>
        <v>0</v>
      </c>
      <c r="L42" s="135">
        <f t="shared" si="9"/>
        <v>0</v>
      </c>
      <c r="M42" s="135">
        <f t="shared" si="9"/>
        <v>0</v>
      </c>
      <c r="N42" s="135">
        <f t="shared" si="9"/>
        <v>0</v>
      </c>
      <c r="O42" s="136">
        <f t="shared" si="9"/>
        <v>0</v>
      </c>
      <c r="P42" s="136">
        <f t="shared" si="9"/>
        <v>0</v>
      </c>
      <c r="Q42" s="137">
        <f t="shared" si="9"/>
        <v>0</v>
      </c>
    </row>
    <row r="43" s="152" customFormat="1" ht="12.75" customHeight="1"/>
    <row r="44" s="152" customFormat="1" ht="12"/>
    <row r="45" spans="2:17" s="152" customFormat="1" ht="12">
      <c r="B45" s="153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153"/>
      <c r="P45" s="153"/>
      <c r="Q45" s="154"/>
    </row>
    <row r="46" spans="2:17" s="152" customFormat="1" ht="12">
      <c r="B46" s="155" t="s">
        <v>125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53"/>
      <c r="P46" s="153"/>
      <c r="Q46" s="154"/>
    </row>
    <row r="47" spans="2:17" s="152" customFormat="1" ht="12">
      <c r="B47" s="156"/>
      <c r="C47" s="144" t="s">
        <v>0</v>
      </c>
      <c r="D47" s="144" t="s">
        <v>1</v>
      </c>
      <c r="E47" s="144" t="s">
        <v>2</v>
      </c>
      <c r="F47" s="144" t="s">
        <v>3</v>
      </c>
      <c r="G47" s="144" t="s">
        <v>4</v>
      </c>
      <c r="H47" s="144" t="s">
        <v>5</v>
      </c>
      <c r="I47" s="144" t="s">
        <v>6</v>
      </c>
      <c r="J47" s="144" t="s">
        <v>7</v>
      </c>
      <c r="K47" s="144" t="s">
        <v>8</v>
      </c>
      <c r="L47" s="144" t="s">
        <v>9</v>
      </c>
      <c r="M47" s="144" t="s">
        <v>10</v>
      </c>
      <c r="N47" s="144" t="s">
        <v>11</v>
      </c>
      <c r="O47" s="144" t="s">
        <v>19</v>
      </c>
      <c r="P47" s="145" t="s">
        <v>93</v>
      </c>
      <c r="Q47" s="145" t="s">
        <v>94</v>
      </c>
    </row>
    <row r="48" spans="2:17" s="180" customFormat="1" ht="12">
      <c r="B48" s="112" t="s">
        <v>108</v>
      </c>
      <c r="C48" s="113">
        <f>C11</f>
        <v>0</v>
      </c>
      <c r="D48" s="113">
        <f aca="true" t="shared" si="10" ref="D48:Q48">D11</f>
        <v>0</v>
      </c>
      <c r="E48" s="113">
        <f t="shared" si="10"/>
        <v>0</v>
      </c>
      <c r="F48" s="113">
        <f t="shared" si="10"/>
        <v>0</v>
      </c>
      <c r="G48" s="113">
        <f t="shared" si="10"/>
        <v>0</v>
      </c>
      <c r="H48" s="113">
        <f t="shared" si="10"/>
        <v>0</v>
      </c>
      <c r="I48" s="113">
        <f t="shared" si="10"/>
        <v>0</v>
      </c>
      <c r="J48" s="113">
        <f t="shared" si="10"/>
        <v>0</v>
      </c>
      <c r="K48" s="113">
        <f t="shared" si="10"/>
        <v>0</v>
      </c>
      <c r="L48" s="113">
        <f t="shared" si="10"/>
        <v>0</v>
      </c>
      <c r="M48" s="113">
        <f t="shared" si="10"/>
        <v>0</v>
      </c>
      <c r="N48" s="113">
        <f t="shared" si="10"/>
        <v>0</v>
      </c>
      <c r="O48" s="119">
        <f t="shared" si="10"/>
        <v>0</v>
      </c>
      <c r="P48" s="119">
        <f t="shared" si="10"/>
        <v>0</v>
      </c>
      <c r="Q48" s="119">
        <f t="shared" si="10"/>
        <v>0</v>
      </c>
    </row>
    <row r="49" spans="2:17" s="152" customFormat="1" ht="12">
      <c r="B49" s="156" t="s">
        <v>120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20">
        <f>SUM(C49:N49)</f>
        <v>0</v>
      </c>
      <c r="P49" s="170"/>
      <c r="Q49" s="163"/>
    </row>
    <row r="50" spans="2:17" s="152" customFormat="1" ht="12">
      <c r="B50" s="156" t="s">
        <v>121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20">
        <f>SUM(C50:N50)</f>
        <v>0</v>
      </c>
      <c r="P50" s="170"/>
      <c r="Q50" s="163"/>
    </row>
    <row r="51" spans="2:17" s="152" customFormat="1" ht="12">
      <c r="B51" s="156" t="s">
        <v>122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20">
        <f>SUM(C51:N51)</f>
        <v>0</v>
      </c>
      <c r="P51" s="172"/>
      <c r="Q51" s="123"/>
    </row>
    <row r="52" spans="2:17" s="152" customFormat="1" ht="12.75" thickBot="1">
      <c r="B52" s="157" t="s">
        <v>123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21">
        <f>SUM(C52:N52)</f>
        <v>0</v>
      </c>
      <c r="P52" s="159"/>
      <c r="Q52" s="114"/>
    </row>
    <row r="53" spans="2:17" s="180" customFormat="1" ht="12">
      <c r="B53" s="115" t="s">
        <v>124</v>
      </c>
      <c r="C53" s="117">
        <f>SUM(C52+C51)</f>
        <v>0</v>
      </c>
      <c r="D53" s="117">
        <f aca="true" t="shared" si="11" ref="D53:Q53">SUM(D52+D51)</f>
        <v>0</v>
      </c>
      <c r="E53" s="117">
        <f t="shared" si="11"/>
        <v>0</v>
      </c>
      <c r="F53" s="117">
        <f t="shared" si="11"/>
        <v>0</v>
      </c>
      <c r="G53" s="117">
        <f t="shared" si="11"/>
        <v>0</v>
      </c>
      <c r="H53" s="117">
        <f t="shared" si="11"/>
        <v>0</v>
      </c>
      <c r="I53" s="117">
        <f t="shared" si="11"/>
        <v>0</v>
      </c>
      <c r="J53" s="117">
        <f t="shared" si="11"/>
        <v>0</v>
      </c>
      <c r="K53" s="117">
        <f t="shared" si="11"/>
        <v>0</v>
      </c>
      <c r="L53" s="117">
        <f t="shared" si="11"/>
        <v>0</v>
      </c>
      <c r="M53" s="117">
        <f t="shared" si="11"/>
        <v>0</v>
      </c>
      <c r="N53" s="117">
        <f t="shared" si="11"/>
        <v>0</v>
      </c>
      <c r="O53" s="118">
        <f>SUM(C53:N53)</f>
        <v>0</v>
      </c>
      <c r="P53" s="118">
        <f t="shared" si="11"/>
        <v>0</v>
      </c>
      <c r="Q53" s="118">
        <f t="shared" si="11"/>
        <v>0</v>
      </c>
    </row>
    <row r="54" spans="2:17" s="152" customFormat="1" ht="12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3"/>
      <c r="P54" s="153"/>
      <c r="Q54" s="154"/>
    </row>
    <row r="55" spans="2:17" s="152" customFormat="1" ht="12">
      <c r="B55" s="174" t="s">
        <v>129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3"/>
      <c r="P55" s="153"/>
      <c r="Q55" s="154"/>
    </row>
    <row r="56" spans="2:17" s="152" customFormat="1" ht="12">
      <c r="B56" s="156"/>
      <c r="C56" s="144" t="s">
        <v>0</v>
      </c>
      <c r="D56" s="144" t="s">
        <v>1</v>
      </c>
      <c r="E56" s="144" t="s">
        <v>2</v>
      </c>
      <c r="F56" s="144" t="s">
        <v>3</v>
      </c>
      <c r="G56" s="144" t="s">
        <v>4</v>
      </c>
      <c r="H56" s="144" t="s">
        <v>5</v>
      </c>
      <c r="I56" s="144" t="s">
        <v>6</v>
      </c>
      <c r="J56" s="144" t="s">
        <v>7</v>
      </c>
      <c r="K56" s="144" t="s">
        <v>8</v>
      </c>
      <c r="L56" s="144" t="s">
        <v>9</v>
      </c>
      <c r="M56" s="144" t="s">
        <v>10</v>
      </c>
      <c r="N56" s="144" t="s">
        <v>11</v>
      </c>
      <c r="O56" s="144" t="s">
        <v>19</v>
      </c>
      <c r="P56" s="145" t="s">
        <v>93</v>
      </c>
      <c r="Q56" s="145" t="s">
        <v>94</v>
      </c>
    </row>
    <row r="57" spans="2:17" s="152" customFormat="1" ht="12">
      <c r="B57" s="122" t="s">
        <v>126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>
        <f aca="true" t="shared" si="12" ref="O57:O62">SUM(C57:N57)</f>
        <v>0</v>
      </c>
      <c r="P57" s="123"/>
      <c r="Q57" s="123"/>
    </row>
    <row r="58" spans="2:17" s="152" customFormat="1" ht="12">
      <c r="B58" s="122" t="s">
        <v>127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4">
        <f t="shared" si="12"/>
        <v>0</v>
      </c>
      <c r="P58" s="123"/>
      <c r="Q58" s="123"/>
    </row>
    <row r="59" spans="2:17" s="152" customFormat="1" ht="12">
      <c r="B59" s="122" t="s">
        <v>183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4">
        <f t="shared" si="12"/>
        <v>0</v>
      </c>
      <c r="P59" s="123"/>
      <c r="Q59" s="123"/>
    </row>
    <row r="60" spans="2:17" s="152" customFormat="1" ht="12">
      <c r="B60" s="122" t="s">
        <v>184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4">
        <f t="shared" si="12"/>
        <v>0</v>
      </c>
      <c r="P60" s="123"/>
      <c r="Q60" s="123"/>
    </row>
    <row r="61" spans="2:17" s="152" customFormat="1" ht="12.75" thickBot="1">
      <c r="B61" s="125" t="s">
        <v>185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26">
        <f t="shared" si="12"/>
        <v>0</v>
      </c>
      <c r="P61" s="114"/>
      <c r="Q61" s="114"/>
    </row>
    <row r="62" spans="2:17" s="180" customFormat="1" ht="12">
      <c r="B62" s="127" t="s">
        <v>128</v>
      </c>
      <c r="C62" s="128">
        <f>SUM(C57:C61)</f>
        <v>0</v>
      </c>
      <c r="D62" s="128">
        <f aca="true" t="shared" si="13" ref="D62:Q62">SUM(D57:D61)</f>
        <v>0</v>
      </c>
      <c r="E62" s="128">
        <f t="shared" si="13"/>
        <v>0</v>
      </c>
      <c r="F62" s="128">
        <f t="shared" si="13"/>
        <v>0</v>
      </c>
      <c r="G62" s="128">
        <f t="shared" si="13"/>
        <v>0</v>
      </c>
      <c r="H62" s="128">
        <f t="shared" si="13"/>
        <v>0</v>
      </c>
      <c r="I62" s="128">
        <f t="shared" si="13"/>
        <v>0</v>
      </c>
      <c r="J62" s="128">
        <f t="shared" si="13"/>
        <v>0</v>
      </c>
      <c r="K62" s="128">
        <f t="shared" si="13"/>
        <v>0</v>
      </c>
      <c r="L62" s="128">
        <f t="shared" si="13"/>
        <v>0</v>
      </c>
      <c r="M62" s="128">
        <f t="shared" si="13"/>
        <v>0</v>
      </c>
      <c r="N62" s="128">
        <f t="shared" si="13"/>
        <v>0</v>
      </c>
      <c r="O62" s="118">
        <f t="shared" si="12"/>
        <v>0</v>
      </c>
      <c r="P62" s="129">
        <f t="shared" si="13"/>
        <v>0</v>
      </c>
      <c r="Q62" s="129">
        <f t="shared" si="13"/>
        <v>0</v>
      </c>
    </row>
    <row r="63" spans="2:17" s="152" customFormat="1" ht="12.75" thickBot="1">
      <c r="B63" s="17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5"/>
      <c r="P63" s="165"/>
      <c r="Q63" s="166"/>
    </row>
    <row r="64" spans="2:17" s="180" customFormat="1" ht="12">
      <c r="B64" s="130" t="s">
        <v>100</v>
      </c>
      <c r="C64" s="131">
        <f aca="true" t="shared" si="14" ref="C64:Q64">SUM(C17+C42+C53+C62)</f>
        <v>0</v>
      </c>
      <c r="D64" s="131">
        <f t="shared" si="14"/>
        <v>0</v>
      </c>
      <c r="E64" s="131">
        <f t="shared" si="14"/>
        <v>0</v>
      </c>
      <c r="F64" s="131">
        <f t="shared" si="14"/>
        <v>0</v>
      </c>
      <c r="G64" s="131">
        <f t="shared" si="14"/>
        <v>0</v>
      </c>
      <c r="H64" s="131">
        <f t="shared" si="14"/>
        <v>0</v>
      </c>
      <c r="I64" s="131">
        <f t="shared" si="14"/>
        <v>0</v>
      </c>
      <c r="J64" s="131">
        <f t="shared" si="14"/>
        <v>0</v>
      </c>
      <c r="K64" s="131">
        <f t="shared" si="14"/>
        <v>0</v>
      </c>
      <c r="L64" s="131">
        <f t="shared" si="14"/>
        <v>0</v>
      </c>
      <c r="M64" s="131">
        <f t="shared" si="14"/>
        <v>0</v>
      </c>
      <c r="N64" s="131">
        <f t="shared" si="14"/>
        <v>0</v>
      </c>
      <c r="O64" s="131">
        <f t="shared" si="14"/>
        <v>0</v>
      </c>
      <c r="P64" s="131">
        <f t="shared" si="14"/>
        <v>0</v>
      </c>
      <c r="Q64" s="131">
        <f t="shared" si="14"/>
        <v>0</v>
      </c>
    </row>
    <row r="65" spans="2:17" s="180" customFormat="1" ht="12">
      <c r="B65" s="132" t="s">
        <v>101</v>
      </c>
      <c r="C65" s="133" t="e">
        <f aca="true" t="shared" si="15" ref="C65:Q65">SUM(C64/C11)</f>
        <v>#DIV/0!</v>
      </c>
      <c r="D65" s="133" t="e">
        <f t="shared" si="15"/>
        <v>#DIV/0!</v>
      </c>
      <c r="E65" s="133" t="e">
        <f t="shared" si="15"/>
        <v>#DIV/0!</v>
      </c>
      <c r="F65" s="133" t="e">
        <f t="shared" si="15"/>
        <v>#DIV/0!</v>
      </c>
      <c r="G65" s="133" t="e">
        <f t="shared" si="15"/>
        <v>#DIV/0!</v>
      </c>
      <c r="H65" s="133" t="e">
        <f t="shared" si="15"/>
        <v>#DIV/0!</v>
      </c>
      <c r="I65" s="133" t="e">
        <f t="shared" si="15"/>
        <v>#DIV/0!</v>
      </c>
      <c r="J65" s="133" t="e">
        <f t="shared" si="15"/>
        <v>#DIV/0!</v>
      </c>
      <c r="K65" s="133" t="e">
        <f t="shared" si="15"/>
        <v>#DIV/0!</v>
      </c>
      <c r="L65" s="133" t="e">
        <f t="shared" si="15"/>
        <v>#DIV/0!</v>
      </c>
      <c r="M65" s="133" t="e">
        <f t="shared" si="15"/>
        <v>#DIV/0!</v>
      </c>
      <c r="N65" s="133" t="e">
        <f t="shared" si="15"/>
        <v>#DIV/0!</v>
      </c>
      <c r="O65" s="133" t="e">
        <f t="shared" si="15"/>
        <v>#DIV/0!</v>
      </c>
      <c r="P65" s="133" t="e">
        <f t="shared" si="15"/>
        <v>#DIV/0!</v>
      </c>
      <c r="Q65" s="133" t="e">
        <f t="shared" si="15"/>
        <v>#DIV/0!</v>
      </c>
    </row>
  </sheetData>
  <sheetProtection password="CC12" sheet="1" objects="1" scenarios="1"/>
  <mergeCells count="7">
    <mergeCell ref="C45:N45"/>
    <mergeCell ref="A21:A22"/>
    <mergeCell ref="A25:A26"/>
    <mergeCell ref="A29:A30"/>
    <mergeCell ref="C32:N32"/>
    <mergeCell ref="A33:A34"/>
    <mergeCell ref="A37:A3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P21" sqref="P21:Q22"/>
    </sheetView>
  </sheetViews>
  <sheetFormatPr defaultColWidth="9.140625" defaultRowHeight="12.75"/>
  <cols>
    <col min="1" max="1" width="9.140625" style="176" customWidth="1"/>
    <col min="2" max="2" width="24.57421875" style="176" customWidth="1"/>
    <col min="3" max="3" width="14.8515625" style="176" customWidth="1"/>
    <col min="4" max="14" width="9.140625" style="176" customWidth="1"/>
    <col min="15" max="15" width="9.57421875" style="176" customWidth="1"/>
    <col min="16" max="17" width="9.421875" style="176" bestFit="1" customWidth="1"/>
    <col min="18" max="16384" width="9.140625" style="176" customWidth="1"/>
  </cols>
  <sheetData>
    <row r="1" s="138" customFormat="1" ht="18">
      <c r="B1" s="139" t="s">
        <v>235</v>
      </c>
    </row>
    <row r="2" s="138" customFormat="1" ht="12.75"/>
    <row r="3" s="138" customFormat="1" ht="15.75">
      <c r="B3" s="140" t="s">
        <v>102</v>
      </c>
    </row>
    <row r="4" s="138" customFormat="1" ht="12.75"/>
    <row r="5" s="138" customFormat="1" ht="12.75">
      <c r="B5" s="141" t="s">
        <v>103</v>
      </c>
    </row>
    <row r="6" spans="2:17" s="142" customFormat="1" ht="12">
      <c r="B6" s="143"/>
      <c r="C6" s="144" t="s">
        <v>0</v>
      </c>
      <c r="D6" s="144" t="s">
        <v>1</v>
      </c>
      <c r="E6" s="144" t="s">
        <v>2</v>
      </c>
      <c r="F6" s="144" t="s">
        <v>3</v>
      </c>
      <c r="G6" s="144" t="s">
        <v>4</v>
      </c>
      <c r="H6" s="144" t="s">
        <v>5</v>
      </c>
      <c r="I6" s="144" t="s">
        <v>6</v>
      </c>
      <c r="J6" s="144" t="s">
        <v>7</v>
      </c>
      <c r="K6" s="144" t="s">
        <v>8</v>
      </c>
      <c r="L6" s="144" t="s">
        <v>9</v>
      </c>
      <c r="M6" s="144" t="s">
        <v>10</v>
      </c>
      <c r="N6" s="144" t="s">
        <v>11</v>
      </c>
      <c r="O6" s="144" t="s">
        <v>19</v>
      </c>
      <c r="P6" s="145" t="s">
        <v>93</v>
      </c>
      <c r="Q6" s="145" t="s">
        <v>94</v>
      </c>
    </row>
    <row r="7" spans="2:17" s="142" customFormat="1" ht="12">
      <c r="B7" s="146" t="s">
        <v>104</v>
      </c>
      <c r="C7" s="195">
        <f>'1. Sales Forecast'!C36</f>
        <v>0</v>
      </c>
      <c r="D7" s="195">
        <f>'1. Sales Forecast'!D36</f>
        <v>0</v>
      </c>
      <c r="E7" s="195">
        <f>'1. Sales Forecast'!E36</f>
        <v>0</v>
      </c>
      <c r="F7" s="195">
        <f>'1. Sales Forecast'!F36</f>
        <v>0</v>
      </c>
      <c r="G7" s="195">
        <f>'1. Sales Forecast'!G36</f>
        <v>0</v>
      </c>
      <c r="H7" s="195">
        <f>'1. Sales Forecast'!H36</f>
        <v>0</v>
      </c>
      <c r="I7" s="195">
        <f>'1. Sales Forecast'!I36</f>
        <v>0</v>
      </c>
      <c r="J7" s="195">
        <f>'1. Sales Forecast'!J36</f>
        <v>0</v>
      </c>
      <c r="K7" s="195">
        <f>'1. Sales Forecast'!K36</f>
        <v>0</v>
      </c>
      <c r="L7" s="195">
        <f>'1. Sales Forecast'!L36</f>
        <v>0</v>
      </c>
      <c r="M7" s="195">
        <f>'1. Sales Forecast'!M36</f>
        <v>0</v>
      </c>
      <c r="N7" s="195">
        <f>'1. Sales Forecast'!N36</f>
        <v>0</v>
      </c>
      <c r="O7" s="108">
        <f>SUM(C7:N7)</f>
        <v>0</v>
      </c>
      <c r="P7" s="148"/>
      <c r="Q7" s="148"/>
    </row>
    <row r="8" spans="2:17" s="142" customFormat="1" ht="12">
      <c r="B8" s="146" t="s">
        <v>105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8"/>
      <c r="Q8" s="148"/>
    </row>
    <row r="9" spans="2:17" s="177" customFormat="1" ht="12">
      <c r="B9" s="107" t="s">
        <v>106</v>
      </c>
      <c r="C9" s="109">
        <f>SUM(C7-C8)</f>
        <v>0</v>
      </c>
      <c r="D9" s="109">
        <f aca="true" t="shared" si="0" ref="D9:O9">SUM(D7-D8)</f>
        <v>0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>
        <f t="shared" si="0"/>
        <v>0</v>
      </c>
      <c r="M9" s="109">
        <f t="shared" si="0"/>
        <v>0</v>
      </c>
      <c r="N9" s="109">
        <f t="shared" si="0"/>
        <v>0</v>
      </c>
      <c r="O9" s="109">
        <f t="shared" si="0"/>
        <v>0</v>
      </c>
      <c r="P9" s="109">
        <f>SUM(P7-P8)</f>
        <v>0</v>
      </c>
      <c r="Q9" s="109">
        <f>SUM(Q7-Q8)</f>
        <v>0</v>
      </c>
    </row>
    <row r="10" spans="2:17" s="142" customFormat="1" ht="12.75" thickBot="1">
      <c r="B10" s="149" t="s">
        <v>107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1"/>
    </row>
    <row r="11" spans="2:17" s="177" customFormat="1" ht="12">
      <c r="B11" s="110" t="s">
        <v>108</v>
      </c>
      <c r="C11" s="178">
        <f>SUM(C9+C10)</f>
        <v>0</v>
      </c>
      <c r="D11" s="178">
        <f aca="true" t="shared" si="1" ref="D11:N11">SUM(D9+D10)</f>
        <v>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H11" s="178">
        <f t="shared" si="1"/>
        <v>0</v>
      </c>
      <c r="I11" s="178">
        <f t="shared" si="1"/>
        <v>0</v>
      </c>
      <c r="J11" s="178">
        <f t="shared" si="1"/>
        <v>0</v>
      </c>
      <c r="K11" s="178">
        <f t="shared" si="1"/>
        <v>0</v>
      </c>
      <c r="L11" s="178">
        <f t="shared" si="1"/>
        <v>0</v>
      </c>
      <c r="M11" s="178">
        <f t="shared" si="1"/>
        <v>0</v>
      </c>
      <c r="N11" s="178">
        <f t="shared" si="1"/>
        <v>0</v>
      </c>
      <c r="O11" s="111">
        <f>SUM(C11:N11)</f>
        <v>0</v>
      </c>
      <c r="P11" s="179">
        <f>SUM(P9+P10)</f>
        <v>0</v>
      </c>
      <c r="Q11" s="179">
        <f>SUM(Q9+Q10)</f>
        <v>0</v>
      </c>
    </row>
    <row r="12" spans="2:17" s="152" customFormat="1" ht="12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3"/>
      <c r="P12" s="153"/>
      <c r="Q12" s="154"/>
    </row>
    <row r="13" spans="2:17" s="152" customFormat="1" ht="12">
      <c r="B13" s="155" t="s">
        <v>99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2:17" s="142" customFormat="1" ht="12">
      <c r="B14" s="143"/>
      <c r="C14" s="144" t="s">
        <v>0</v>
      </c>
      <c r="D14" s="144" t="s">
        <v>1</v>
      </c>
      <c r="E14" s="144" t="s">
        <v>2</v>
      </c>
      <c r="F14" s="144" t="s">
        <v>3</v>
      </c>
      <c r="G14" s="144" t="s">
        <v>4</v>
      </c>
      <c r="H14" s="144" t="s">
        <v>5</v>
      </c>
      <c r="I14" s="144" t="s">
        <v>6</v>
      </c>
      <c r="J14" s="144" t="s">
        <v>7</v>
      </c>
      <c r="K14" s="144" t="s">
        <v>8</v>
      </c>
      <c r="L14" s="144" t="s">
        <v>9</v>
      </c>
      <c r="M14" s="144" t="s">
        <v>10</v>
      </c>
      <c r="N14" s="144" t="s">
        <v>11</v>
      </c>
      <c r="O14" s="144" t="s">
        <v>19</v>
      </c>
      <c r="P14" s="145" t="s">
        <v>93</v>
      </c>
      <c r="Q14" s="145" t="s">
        <v>94</v>
      </c>
    </row>
    <row r="15" spans="2:17" s="180" customFormat="1" ht="12.75" customHeight="1">
      <c r="B15" s="112" t="s">
        <v>109</v>
      </c>
      <c r="C15" s="113">
        <f>SUM(C8+C10)</f>
        <v>0</v>
      </c>
      <c r="D15" s="113">
        <f aca="true" t="shared" si="2" ref="D15:Q15">SUM(D8+D10)</f>
        <v>0</v>
      </c>
      <c r="E15" s="113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  <c r="J15" s="113">
        <f t="shared" si="2"/>
        <v>0</v>
      </c>
      <c r="K15" s="113">
        <f t="shared" si="2"/>
        <v>0</v>
      </c>
      <c r="L15" s="113">
        <f t="shared" si="2"/>
        <v>0</v>
      </c>
      <c r="M15" s="113">
        <f t="shared" si="2"/>
        <v>0</v>
      </c>
      <c r="N15" s="113">
        <f t="shared" si="2"/>
        <v>0</v>
      </c>
      <c r="O15" s="113">
        <f t="shared" si="2"/>
        <v>0</v>
      </c>
      <c r="P15" s="113">
        <f t="shared" si="2"/>
        <v>0</v>
      </c>
      <c r="Q15" s="113">
        <f t="shared" si="2"/>
        <v>0</v>
      </c>
    </row>
    <row r="16" spans="2:17" s="152" customFormat="1" ht="12.75" customHeight="1" thickBot="1">
      <c r="B16" s="157" t="s">
        <v>110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58">
        <v>0</v>
      </c>
      <c r="P16" s="159">
        <v>0</v>
      </c>
      <c r="Q16" s="114">
        <v>0</v>
      </c>
    </row>
    <row r="17" spans="2:17" s="180" customFormat="1" ht="12">
      <c r="B17" s="115" t="s">
        <v>111</v>
      </c>
      <c r="C17" s="116">
        <f>SUM(C15*C16)</f>
        <v>0</v>
      </c>
      <c r="D17" s="116">
        <f aca="true" t="shared" si="3" ref="D17:Q17">SUM(D15*D16)</f>
        <v>0</v>
      </c>
      <c r="E17" s="116">
        <f t="shared" si="3"/>
        <v>0</v>
      </c>
      <c r="F17" s="116">
        <f t="shared" si="3"/>
        <v>0</v>
      </c>
      <c r="G17" s="116">
        <f t="shared" si="3"/>
        <v>0</v>
      </c>
      <c r="H17" s="116">
        <f t="shared" si="3"/>
        <v>0</v>
      </c>
      <c r="I17" s="116">
        <f t="shared" si="3"/>
        <v>0</v>
      </c>
      <c r="J17" s="116">
        <f t="shared" si="3"/>
        <v>0</v>
      </c>
      <c r="K17" s="116">
        <f t="shared" si="3"/>
        <v>0</v>
      </c>
      <c r="L17" s="116">
        <f t="shared" si="3"/>
        <v>0</v>
      </c>
      <c r="M17" s="116">
        <f t="shared" si="3"/>
        <v>0</v>
      </c>
      <c r="N17" s="116">
        <f t="shared" si="3"/>
        <v>0</v>
      </c>
      <c r="O17" s="111">
        <f>SUM(C17:N17)</f>
        <v>0</v>
      </c>
      <c r="P17" s="111">
        <f t="shared" si="3"/>
        <v>0</v>
      </c>
      <c r="Q17" s="111">
        <f t="shared" si="3"/>
        <v>0</v>
      </c>
    </row>
    <row r="18" spans="2:17" s="152" customFormat="1" ht="12"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2:18" s="152" customFormat="1" ht="15">
      <c r="B19" s="141" t="s">
        <v>113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</row>
    <row r="20" spans="2:17" s="152" customFormat="1" ht="12" customHeight="1">
      <c r="B20" s="143"/>
      <c r="C20" s="144" t="s">
        <v>0</v>
      </c>
      <c r="D20" s="144" t="s">
        <v>1</v>
      </c>
      <c r="E20" s="144" t="s">
        <v>2</v>
      </c>
      <c r="F20" s="144" t="s">
        <v>3</v>
      </c>
      <c r="G20" s="144" t="s">
        <v>4</v>
      </c>
      <c r="H20" s="144" t="s">
        <v>5</v>
      </c>
      <c r="I20" s="144" t="s">
        <v>6</v>
      </c>
      <c r="J20" s="144" t="s">
        <v>7</v>
      </c>
      <c r="K20" s="144" t="s">
        <v>8</v>
      </c>
      <c r="L20" s="144" t="s">
        <v>9</v>
      </c>
      <c r="M20" s="144" t="s">
        <v>10</v>
      </c>
      <c r="N20" s="144" t="s">
        <v>11</v>
      </c>
      <c r="O20" s="144" t="s">
        <v>19</v>
      </c>
      <c r="P20" s="145" t="s">
        <v>93</v>
      </c>
      <c r="Q20" s="145" t="s">
        <v>94</v>
      </c>
    </row>
    <row r="21" spans="1:17" s="152" customFormat="1" ht="12" customHeight="1">
      <c r="A21" s="289">
        <v>1</v>
      </c>
      <c r="B21" s="156" t="s">
        <v>182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13">
        <f>SUM(C21:N21)</f>
        <v>0</v>
      </c>
      <c r="P21" s="163"/>
      <c r="Q21" s="163"/>
    </row>
    <row r="22" spans="1:17" s="152" customFormat="1" ht="12.75" customHeight="1" thickBot="1">
      <c r="A22" s="289"/>
      <c r="B22" s="157" t="s">
        <v>112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6"/>
      <c r="P22" s="114"/>
      <c r="Q22" s="114"/>
    </row>
    <row r="23" spans="1:17" s="180" customFormat="1" ht="12" customHeight="1">
      <c r="A23" s="181"/>
      <c r="B23" s="115" t="s">
        <v>114</v>
      </c>
      <c r="C23" s="117">
        <f>SUM(C21*C22)</f>
        <v>0</v>
      </c>
      <c r="D23" s="117">
        <f aca="true" t="shared" si="4" ref="D23:Q23">SUM(D21*D22)</f>
        <v>0</v>
      </c>
      <c r="E23" s="117">
        <f t="shared" si="4"/>
        <v>0</v>
      </c>
      <c r="F23" s="117">
        <f t="shared" si="4"/>
        <v>0</v>
      </c>
      <c r="G23" s="117">
        <f t="shared" si="4"/>
        <v>0</v>
      </c>
      <c r="H23" s="117">
        <f t="shared" si="4"/>
        <v>0</v>
      </c>
      <c r="I23" s="117">
        <f t="shared" si="4"/>
        <v>0</v>
      </c>
      <c r="J23" s="117">
        <f t="shared" si="4"/>
        <v>0</v>
      </c>
      <c r="K23" s="117">
        <f t="shared" si="4"/>
        <v>0</v>
      </c>
      <c r="L23" s="117">
        <f t="shared" si="4"/>
        <v>0</v>
      </c>
      <c r="M23" s="117">
        <f t="shared" si="4"/>
        <v>0</v>
      </c>
      <c r="N23" s="117">
        <f t="shared" si="4"/>
        <v>0</v>
      </c>
      <c r="O23" s="118">
        <f>SUM(C23:N23)</f>
        <v>0</v>
      </c>
      <c r="P23" s="117">
        <f t="shared" si="4"/>
        <v>0</v>
      </c>
      <c r="Q23" s="117">
        <f t="shared" si="4"/>
        <v>0</v>
      </c>
    </row>
    <row r="24" spans="1:17" s="152" customFormat="1" ht="12">
      <c r="A24" s="162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s="152" customFormat="1" ht="12" customHeight="1">
      <c r="A25" s="289">
        <v>2</v>
      </c>
      <c r="B25" s="156" t="s">
        <v>115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13">
        <f>SUM(C25:N25)</f>
        <v>0</v>
      </c>
      <c r="P25" s="163"/>
      <c r="Q25" s="163"/>
    </row>
    <row r="26" spans="1:17" s="152" customFormat="1" ht="12.75" customHeight="1" thickBot="1">
      <c r="A26" s="289"/>
      <c r="B26" s="157" t="s">
        <v>112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26"/>
      <c r="P26" s="159"/>
      <c r="Q26" s="114"/>
    </row>
    <row r="27" spans="1:17" s="180" customFormat="1" ht="12" customHeight="1">
      <c r="A27" s="181"/>
      <c r="B27" s="115" t="s">
        <v>116</v>
      </c>
      <c r="C27" s="117">
        <f aca="true" t="shared" si="5" ref="C27:N27">SUM(C25*C26)</f>
        <v>0</v>
      </c>
      <c r="D27" s="117">
        <f t="shared" si="5"/>
        <v>0</v>
      </c>
      <c r="E27" s="117">
        <f t="shared" si="5"/>
        <v>0</v>
      </c>
      <c r="F27" s="117">
        <f t="shared" si="5"/>
        <v>0</v>
      </c>
      <c r="G27" s="117">
        <f t="shared" si="5"/>
        <v>0</v>
      </c>
      <c r="H27" s="117">
        <f t="shared" si="5"/>
        <v>0</v>
      </c>
      <c r="I27" s="117">
        <f t="shared" si="5"/>
        <v>0</v>
      </c>
      <c r="J27" s="117">
        <f t="shared" si="5"/>
        <v>0</v>
      </c>
      <c r="K27" s="117">
        <f t="shared" si="5"/>
        <v>0</v>
      </c>
      <c r="L27" s="117">
        <f t="shared" si="5"/>
        <v>0</v>
      </c>
      <c r="M27" s="117">
        <f t="shared" si="5"/>
        <v>0</v>
      </c>
      <c r="N27" s="117">
        <f t="shared" si="5"/>
        <v>0</v>
      </c>
      <c r="O27" s="118">
        <f>SUM(C27:N27)</f>
        <v>0</v>
      </c>
      <c r="P27" s="117">
        <f>SUM(P25*P26)</f>
        <v>0</v>
      </c>
      <c r="Q27" s="117">
        <f>SUM(Q25*Q26)</f>
        <v>0</v>
      </c>
    </row>
    <row r="28" spans="1:17" s="152" customFormat="1" ht="12" customHeight="1">
      <c r="A28" s="162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152" customFormat="1" ht="12" customHeight="1">
      <c r="A29" s="289">
        <v>3</v>
      </c>
      <c r="B29" s="156" t="s">
        <v>117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13">
        <f>SUM(C29:N29)</f>
        <v>0</v>
      </c>
      <c r="P29" s="163"/>
      <c r="Q29" s="163"/>
    </row>
    <row r="30" spans="1:17" s="152" customFormat="1" ht="12.75" customHeight="1" thickBot="1">
      <c r="A30" s="289"/>
      <c r="B30" s="157" t="s">
        <v>112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26"/>
      <c r="P30" s="159"/>
      <c r="Q30" s="114"/>
    </row>
    <row r="31" spans="1:17" s="180" customFormat="1" ht="12" customHeight="1">
      <c r="A31" s="181"/>
      <c r="B31" s="115" t="s">
        <v>118</v>
      </c>
      <c r="C31" s="117">
        <f aca="true" t="shared" si="6" ref="C31:N31">SUM(C29*C30)</f>
        <v>0</v>
      </c>
      <c r="D31" s="117">
        <f t="shared" si="6"/>
        <v>0</v>
      </c>
      <c r="E31" s="117">
        <f t="shared" si="6"/>
        <v>0</v>
      </c>
      <c r="F31" s="117">
        <f t="shared" si="6"/>
        <v>0</v>
      </c>
      <c r="G31" s="117">
        <f t="shared" si="6"/>
        <v>0</v>
      </c>
      <c r="H31" s="117">
        <f t="shared" si="6"/>
        <v>0</v>
      </c>
      <c r="I31" s="117">
        <f t="shared" si="6"/>
        <v>0</v>
      </c>
      <c r="J31" s="117">
        <f t="shared" si="6"/>
        <v>0</v>
      </c>
      <c r="K31" s="117">
        <f t="shared" si="6"/>
        <v>0</v>
      </c>
      <c r="L31" s="117">
        <f t="shared" si="6"/>
        <v>0</v>
      </c>
      <c r="M31" s="117">
        <f t="shared" si="6"/>
        <v>0</v>
      </c>
      <c r="N31" s="117">
        <f t="shared" si="6"/>
        <v>0</v>
      </c>
      <c r="O31" s="118">
        <f>SUM(C31:N31)</f>
        <v>0</v>
      </c>
      <c r="P31" s="117">
        <f>SUM(P29*P30)</f>
        <v>0</v>
      </c>
      <c r="Q31" s="117">
        <f>SUM(Q29*Q30)</f>
        <v>0</v>
      </c>
    </row>
    <row r="32" spans="1:17" s="152" customFormat="1" ht="12" customHeight="1" thickBot="1">
      <c r="A32" s="162"/>
      <c r="B32" s="16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165"/>
      <c r="P32" s="165"/>
      <c r="Q32" s="166"/>
    </row>
    <row r="33" spans="1:17" s="152" customFormat="1" ht="12" customHeight="1">
      <c r="A33" s="289">
        <v>4</v>
      </c>
      <c r="B33" s="156" t="s">
        <v>155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13">
        <f>SUM(C33:N33)</f>
        <v>0</v>
      </c>
      <c r="P33" s="163"/>
      <c r="Q33" s="163"/>
    </row>
    <row r="34" spans="1:17" s="152" customFormat="1" ht="12" customHeight="1" thickBot="1">
      <c r="A34" s="289"/>
      <c r="B34" s="157" t="s">
        <v>112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26"/>
      <c r="P34" s="159"/>
      <c r="Q34" s="114"/>
    </row>
    <row r="35" spans="1:17" s="180" customFormat="1" ht="12" customHeight="1">
      <c r="A35" s="182"/>
      <c r="B35" s="115" t="s">
        <v>153</v>
      </c>
      <c r="C35" s="117">
        <f aca="true" t="shared" si="7" ref="C35:N35">SUM(C33*C34)</f>
        <v>0</v>
      </c>
      <c r="D35" s="117">
        <f t="shared" si="7"/>
        <v>0</v>
      </c>
      <c r="E35" s="117">
        <f t="shared" si="7"/>
        <v>0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  <c r="K35" s="117">
        <f t="shared" si="7"/>
        <v>0</v>
      </c>
      <c r="L35" s="117">
        <f t="shared" si="7"/>
        <v>0</v>
      </c>
      <c r="M35" s="117">
        <f t="shared" si="7"/>
        <v>0</v>
      </c>
      <c r="N35" s="117">
        <f t="shared" si="7"/>
        <v>0</v>
      </c>
      <c r="O35" s="118">
        <f>SUM(C35:N35)</f>
        <v>0</v>
      </c>
      <c r="P35" s="117">
        <f>SUM(P33*P34)</f>
        <v>0</v>
      </c>
      <c r="Q35" s="117">
        <f>SUM(Q33*Q34)</f>
        <v>0</v>
      </c>
    </row>
    <row r="36" spans="1:17" s="152" customFormat="1" ht="12" customHeight="1">
      <c r="A36" s="162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53"/>
      <c r="P36" s="153"/>
      <c r="Q36" s="154"/>
    </row>
    <row r="37" spans="1:17" s="152" customFormat="1" ht="12" customHeight="1">
      <c r="A37" s="289">
        <v>5</v>
      </c>
      <c r="B37" s="156" t="s">
        <v>156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13">
        <f>SUM(C37:N37)</f>
        <v>0</v>
      </c>
      <c r="P37" s="163"/>
      <c r="Q37" s="163"/>
    </row>
    <row r="38" spans="1:17" s="152" customFormat="1" ht="12" customHeight="1" thickBot="1">
      <c r="A38" s="289"/>
      <c r="B38" s="157" t="s">
        <v>112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26"/>
      <c r="P38" s="159"/>
      <c r="Q38" s="114"/>
    </row>
    <row r="39" spans="1:17" s="180" customFormat="1" ht="12" customHeight="1">
      <c r="A39" s="182"/>
      <c r="B39" s="115" t="s">
        <v>154</v>
      </c>
      <c r="C39" s="117">
        <f aca="true" t="shared" si="8" ref="C39:N39">SUM(C37*C38)</f>
        <v>0</v>
      </c>
      <c r="D39" s="117">
        <f t="shared" si="8"/>
        <v>0</v>
      </c>
      <c r="E39" s="117">
        <f t="shared" si="8"/>
        <v>0</v>
      </c>
      <c r="F39" s="117">
        <f t="shared" si="8"/>
        <v>0</v>
      </c>
      <c r="G39" s="117">
        <f t="shared" si="8"/>
        <v>0</v>
      </c>
      <c r="H39" s="117">
        <f t="shared" si="8"/>
        <v>0</v>
      </c>
      <c r="I39" s="117">
        <f t="shared" si="8"/>
        <v>0</v>
      </c>
      <c r="J39" s="117">
        <f t="shared" si="8"/>
        <v>0</v>
      </c>
      <c r="K39" s="117">
        <f t="shared" si="8"/>
        <v>0</v>
      </c>
      <c r="L39" s="117">
        <f t="shared" si="8"/>
        <v>0</v>
      </c>
      <c r="M39" s="117">
        <f t="shared" si="8"/>
        <v>0</v>
      </c>
      <c r="N39" s="117">
        <f t="shared" si="8"/>
        <v>0</v>
      </c>
      <c r="O39" s="118">
        <f>SUM(C39:N39)</f>
        <v>0</v>
      </c>
      <c r="P39" s="117">
        <f>SUM(P37*P38)</f>
        <v>0</v>
      </c>
      <c r="Q39" s="117">
        <f>SUM(Q37*Q38)</f>
        <v>0</v>
      </c>
    </row>
    <row r="40" spans="1:17" s="152" customFormat="1" ht="12" customHeight="1">
      <c r="A40" s="162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53"/>
      <c r="P40" s="153"/>
      <c r="Q40" s="154"/>
    </row>
    <row r="41" spans="1:17" s="152" customFormat="1" ht="12" customHeight="1" thickBot="1">
      <c r="A41" s="162"/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53"/>
      <c r="P41" s="153"/>
      <c r="Q41" s="154"/>
    </row>
    <row r="42" spans="1:17" s="180" customFormat="1" ht="12" customHeight="1" thickBot="1">
      <c r="A42" s="183"/>
      <c r="B42" s="134" t="s">
        <v>119</v>
      </c>
      <c r="C42" s="135">
        <f>SUM(C23+C27+C31)</f>
        <v>0</v>
      </c>
      <c r="D42" s="135">
        <f aca="true" t="shared" si="9" ref="D42:Q42">SUM(D23+D27+D31)</f>
        <v>0</v>
      </c>
      <c r="E42" s="135">
        <f t="shared" si="9"/>
        <v>0</v>
      </c>
      <c r="F42" s="135">
        <f t="shared" si="9"/>
        <v>0</v>
      </c>
      <c r="G42" s="135">
        <f t="shared" si="9"/>
        <v>0</v>
      </c>
      <c r="H42" s="135">
        <f t="shared" si="9"/>
        <v>0</v>
      </c>
      <c r="I42" s="135">
        <f t="shared" si="9"/>
        <v>0</v>
      </c>
      <c r="J42" s="135">
        <f t="shared" si="9"/>
        <v>0</v>
      </c>
      <c r="K42" s="135">
        <f t="shared" si="9"/>
        <v>0</v>
      </c>
      <c r="L42" s="135">
        <f t="shared" si="9"/>
        <v>0</v>
      </c>
      <c r="M42" s="135">
        <f t="shared" si="9"/>
        <v>0</v>
      </c>
      <c r="N42" s="135">
        <f t="shared" si="9"/>
        <v>0</v>
      </c>
      <c r="O42" s="136">
        <f t="shared" si="9"/>
        <v>0</v>
      </c>
      <c r="P42" s="136">
        <f t="shared" si="9"/>
        <v>0</v>
      </c>
      <c r="Q42" s="137">
        <f t="shared" si="9"/>
        <v>0</v>
      </c>
    </row>
    <row r="43" s="152" customFormat="1" ht="12.75" customHeight="1"/>
    <row r="44" s="152" customFormat="1" ht="12"/>
    <row r="45" spans="2:17" s="152" customFormat="1" ht="12">
      <c r="B45" s="153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153"/>
      <c r="P45" s="153"/>
      <c r="Q45" s="154"/>
    </row>
    <row r="46" spans="2:17" s="152" customFormat="1" ht="12">
      <c r="B46" s="155" t="s">
        <v>125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53"/>
      <c r="P46" s="153"/>
      <c r="Q46" s="154"/>
    </row>
    <row r="47" spans="2:17" s="152" customFormat="1" ht="12">
      <c r="B47" s="156"/>
      <c r="C47" s="144" t="s">
        <v>0</v>
      </c>
      <c r="D47" s="144" t="s">
        <v>1</v>
      </c>
      <c r="E47" s="144" t="s">
        <v>2</v>
      </c>
      <c r="F47" s="144" t="s">
        <v>3</v>
      </c>
      <c r="G47" s="144" t="s">
        <v>4</v>
      </c>
      <c r="H47" s="144" t="s">
        <v>5</v>
      </c>
      <c r="I47" s="144" t="s">
        <v>6</v>
      </c>
      <c r="J47" s="144" t="s">
        <v>7</v>
      </c>
      <c r="K47" s="144" t="s">
        <v>8</v>
      </c>
      <c r="L47" s="144" t="s">
        <v>9</v>
      </c>
      <c r="M47" s="144" t="s">
        <v>10</v>
      </c>
      <c r="N47" s="144" t="s">
        <v>11</v>
      </c>
      <c r="O47" s="144" t="s">
        <v>19</v>
      </c>
      <c r="P47" s="145" t="s">
        <v>93</v>
      </c>
      <c r="Q47" s="145" t="s">
        <v>94</v>
      </c>
    </row>
    <row r="48" spans="2:17" s="180" customFormat="1" ht="12">
      <c r="B48" s="112" t="s">
        <v>108</v>
      </c>
      <c r="C48" s="113">
        <f>C11</f>
        <v>0</v>
      </c>
      <c r="D48" s="113">
        <f aca="true" t="shared" si="10" ref="D48:Q48">D11</f>
        <v>0</v>
      </c>
      <c r="E48" s="113">
        <f t="shared" si="10"/>
        <v>0</v>
      </c>
      <c r="F48" s="113">
        <f t="shared" si="10"/>
        <v>0</v>
      </c>
      <c r="G48" s="113">
        <f t="shared" si="10"/>
        <v>0</v>
      </c>
      <c r="H48" s="113">
        <f t="shared" si="10"/>
        <v>0</v>
      </c>
      <c r="I48" s="113">
        <f t="shared" si="10"/>
        <v>0</v>
      </c>
      <c r="J48" s="113">
        <f t="shared" si="10"/>
        <v>0</v>
      </c>
      <c r="K48" s="113">
        <f t="shared" si="10"/>
        <v>0</v>
      </c>
      <c r="L48" s="113">
        <f t="shared" si="10"/>
        <v>0</v>
      </c>
      <c r="M48" s="113">
        <f t="shared" si="10"/>
        <v>0</v>
      </c>
      <c r="N48" s="113">
        <f t="shared" si="10"/>
        <v>0</v>
      </c>
      <c r="O48" s="119">
        <f t="shared" si="10"/>
        <v>0</v>
      </c>
      <c r="P48" s="119">
        <f t="shared" si="10"/>
        <v>0</v>
      </c>
      <c r="Q48" s="119">
        <f t="shared" si="10"/>
        <v>0</v>
      </c>
    </row>
    <row r="49" spans="2:17" s="152" customFormat="1" ht="12">
      <c r="B49" s="156" t="s">
        <v>120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20">
        <f>SUM(C49:N49)</f>
        <v>0</v>
      </c>
      <c r="P49" s="170"/>
      <c r="Q49" s="163"/>
    </row>
    <row r="50" spans="2:17" s="152" customFormat="1" ht="12">
      <c r="B50" s="156" t="s">
        <v>121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20">
        <f>SUM(C50:N50)</f>
        <v>0</v>
      </c>
      <c r="P50" s="170"/>
      <c r="Q50" s="163"/>
    </row>
    <row r="51" spans="2:17" s="152" customFormat="1" ht="12">
      <c r="B51" s="156" t="s">
        <v>122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20">
        <f>SUM(C51:N51)</f>
        <v>0</v>
      </c>
      <c r="P51" s="172"/>
      <c r="Q51" s="123"/>
    </row>
    <row r="52" spans="2:17" s="152" customFormat="1" ht="12.75" thickBot="1">
      <c r="B52" s="157" t="s">
        <v>123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21">
        <f>SUM(C52:N52)</f>
        <v>0</v>
      </c>
      <c r="P52" s="159"/>
      <c r="Q52" s="114"/>
    </row>
    <row r="53" spans="2:17" s="180" customFormat="1" ht="12">
      <c r="B53" s="115" t="s">
        <v>124</v>
      </c>
      <c r="C53" s="117">
        <f>SUM(C52+C51)</f>
        <v>0</v>
      </c>
      <c r="D53" s="117">
        <f aca="true" t="shared" si="11" ref="D53:Q53">SUM(D52+D51)</f>
        <v>0</v>
      </c>
      <c r="E53" s="117">
        <f t="shared" si="11"/>
        <v>0</v>
      </c>
      <c r="F53" s="117">
        <f t="shared" si="11"/>
        <v>0</v>
      </c>
      <c r="G53" s="117">
        <f t="shared" si="11"/>
        <v>0</v>
      </c>
      <c r="H53" s="117">
        <f t="shared" si="11"/>
        <v>0</v>
      </c>
      <c r="I53" s="117">
        <f t="shared" si="11"/>
        <v>0</v>
      </c>
      <c r="J53" s="117">
        <f t="shared" si="11"/>
        <v>0</v>
      </c>
      <c r="K53" s="117">
        <f t="shared" si="11"/>
        <v>0</v>
      </c>
      <c r="L53" s="117">
        <f t="shared" si="11"/>
        <v>0</v>
      </c>
      <c r="M53" s="117">
        <f t="shared" si="11"/>
        <v>0</v>
      </c>
      <c r="N53" s="117">
        <f t="shared" si="11"/>
        <v>0</v>
      </c>
      <c r="O53" s="118">
        <f>SUM(C53:N53)</f>
        <v>0</v>
      </c>
      <c r="P53" s="118">
        <f t="shared" si="11"/>
        <v>0</v>
      </c>
      <c r="Q53" s="118">
        <f t="shared" si="11"/>
        <v>0</v>
      </c>
    </row>
    <row r="54" spans="2:17" s="152" customFormat="1" ht="12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3"/>
      <c r="P54" s="153"/>
      <c r="Q54" s="154"/>
    </row>
    <row r="55" spans="2:17" s="152" customFormat="1" ht="12">
      <c r="B55" s="174" t="s">
        <v>129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3"/>
      <c r="P55" s="153"/>
      <c r="Q55" s="154"/>
    </row>
    <row r="56" spans="2:17" s="152" customFormat="1" ht="12">
      <c r="B56" s="156"/>
      <c r="C56" s="144" t="s">
        <v>0</v>
      </c>
      <c r="D56" s="144" t="s">
        <v>1</v>
      </c>
      <c r="E56" s="144" t="s">
        <v>2</v>
      </c>
      <c r="F56" s="144" t="s">
        <v>3</v>
      </c>
      <c r="G56" s="144" t="s">
        <v>4</v>
      </c>
      <c r="H56" s="144" t="s">
        <v>5</v>
      </c>
      <c r="I56" s="144" t="s">
        <v>6</v>
      </c>
      <c r="J56" s="144" t="s">
        <v>7</v>
      </c>
      <c r="K56" s="144" t="s">
        <v>8</v>
      </c>
      <c r="L56" s="144" t="s">
        <v>9</v>
      </c>
      <c r="M56" s="144" t="s">
        <v>10</v>
      </c>
      <c r="N56" s="144" t="s">
        <v>11</v>
      </c>
      <c r="O56" s="144" t="s">
        <v>19</v>
      </c>
      <c r="P56" s="145" t="s">
        <v>93</v>
      </c>
      <c r="Q56" s="145" t="s">
        <v>94</v>
      </c>
    </row>
    <row r="57" spans="2:17" s="152" customFormat="1" ht="12">
      <c r="B57" s="122" t="s">
        <v>126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>
        <f aca="true" t="shared" si="12" ref="O57:O62">SUM(C57:N57)</f>
        <v>0</v>
      </c>
      <c r="P57" s="123"/>
      <c r="Q57" s="123"/>
    </row>
    <row r="58" spans="2:17" s="152" customFormat="1" ht="12">
      <c r="B58" s="122" t="s">
        <v>127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4">
        <f t="shared" si="12"/>
        <v>0</v>
      </c>
      <c r="P58" s="123"/>
      <c r="Q58" s="123"/>
    </row>
    <row r="59" spans="2:17" s="152" customFormat="1" ht="12">
      <c r="B59" s="122" t="s">
        <v>183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4">
        <f t="shared" si="12"/>
        <v>0</v>
      </c>
      <c r="P59" s="123"/>
      <c r="Q59" s="123"/>
    </row>
    <row r="60" spans="2:17" s="152" customFormat="1" ht="12">
      <c r="B60" s="122" t="s">
        <v>184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4">
        <f t="shared" si="12"/>
        <v>0</v>
      </c>
      <c r="P60" s="123"/>
      <c r="Q60" s="123"/>
    </row>
    <row r="61" spans="2:17" s="152" customFormat="1" ht="12.75" thickBot="1">
      <c r="B61" s="125" t="s">
        <v>185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26">
        <f t="shared" si="12"/>
        <v>0</v>
      </c>
      <c r="P61" s="114"/>
      <c r="Q61" s="114"/>
    </row>
    <row r="62" spans="2:17" s="180" customFormat="1" ht="12">
      <c r="B62" s="127" t="s">
        <v>128</v>
      </c>
      <c r="C62" s="128">
        <f>SUM(C57:C61)</f>
        <v>0</v>
      </c>
      <c r="D62" s="128">
        <f aca="true" t="shared" si="13" ref="D62:Q62">SUM(D57:D61)</f>
        <v>0</v>
      </c>
      <c r="E62" s="128">
        <f t="shared" si="13"/>
        <v>0</v>
      </c>
      <c r="F62" s="128">
        <f t="shared" si="13"/>
        <v>0</v>
      </c>
      <c r="G62" s="128">
        <f t="shared" si="13"/>
        <v>0</v>
      </c>
      <c r="H62" s="128">
        <f t="shared" si="13"/>
        <v>0</v>
      </c>
      <c r="I62" s="128">
        <f t="shared" si="13"/>
        <v>0</v>
      </c>
      <c r="J62" s="128">
        <f t="shared" si="13"/>
        <v>0</v>
      </c>
      <c r="K62" s="128">
        <f t="shared" si="13"/>
        <v>0</v>
      </c>
      <c r="L62" s="128">
        <f t="shared" si="13"/>
        <v>0</v>
      </c>
      <c r="M62" s="128">
        <f t="shared" si="13"/>
        <v>0</v>
      </c>
      <c r="N62" s="128">
        <f t="shared" si="13"/>
        <v>0</v>
      </c>
      <c r="O62" s="118">
        <f t="shared" si="12"/>
        <v>0</v>
      </c>
      <c r="P62" s="129">
        <f t="shared" si="13"/>
        <v>0</v>
      </c>
      <c r="Q62" s="129">
        <f t="shared" si="13"/>
        <v>0</v>
      </c>
    </row>
    <row r="63" spans="2:17" s="152" customFormat="1" ht="12.75" thickBot="1">
      <c r="B63" s="17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5"/>
      <c r="P63" s="165"/>
      <c r="Q63" s="166"/>
    </row>
    <row r="64" spans="2:17" s="180" customFormat="1" ht="12">
      <c r="B64" s="130" t="s">
        <v>100</v>
      </c>
      <c r="C64" s="131">
        <f aca="true" t="shared" si="14" ref="C64:Q64">SUM(C17+C42+C53+C62)</f>
        <v>0</v>
      </c>
      <c r="D64" s="131">
        <f t="shared" si="14"/>
        <v>0</v>
      </c>
      <c r="E64" s="131">
        <f t="shared" si="14"/>
        <v>0</v>
      </c>
      <c r="F64" s="131">
        <f t="shared" si="14"/>
        <v>0</v>
      </c>
      <c r="G64" s="131">
        <f t="shared" si="14"/>
        <v>0</v>
      </c>
      <c r="H64" s="131">
        <f t="shared" si="14"/>
        <v>0</v>
      </c>
      <c r="I64" s="131">
        <f t="shared" si="14"/>
        <v>0</v>
      </c>
      <c r="J64" s="131">
        <f t="shared" si="14"/>
        <v>0</v>
      </c>
      <c r="K64" s="131">
        <f t="shared" si="14"/>
        <v>0</v>
      </c>
      <c r="L64" s="131">
        <f t="shared" si="14"/>
        <v>0</v>
      </c>
      <c r="M64" s="131">
        <f t="shared" si="14"/>
        <v>0</v>
      </c>
      <c r="N64" s="131">
        <f t="shared" si="14"/>
        <v>0</v>
      </c>
      <c r="O64" s="131">
        <f t="shared" si="14"/>
        <v>0</v>
      </c>
      <c r="P64" s="131">
        <f t="shared" si="14"/>
        <v>0</v>
      </c>
      <c r="Q64" s="131">
        <f t="shared" si="14"/>
        <v>0</v>
      </c>
    </row>
    <row r="65" spans="2:17" s="180" customFormat="1" ht="12">
      <c r="B65" s="132" t="s">
        <v>101</v>
      </c>
      <c r="C65" s="133" t="e">
        <f aca="true" t="shared" si="15" ref="C65:Q65">SUM(C64/C11)</f>
        <v>#DIV/0!</v>
      </c>
      <c r="D65" s="133" t="e">
        <f t="shared" si="15"/>
        <v>#DIV/0!</v>
      </c>
      <c r="E65" s="133" t="e">
        <f t="shared" si="15"/>
        <v>#DIV/0!</v>
      </c>
      <c r="F65" s="133" t="e">
        <f t="shared" si="15"/>
        <v>#DIV/0!</v>
      </c>
      <c r="G65" s="133" t="e">
        <f t="shared" si="15"/>
        <v>#DIV/0!</v>
      </c>
      <c r="H65" s="133" t="e">
        <f t="shared" si="15"/>
        <v>#DIV/0!</v>
      </c>
      <c r="I65" s="133" t="e">
        <f t="shared" si="15"/>
        <v>#DIV/0!</v>
      </c>
      <c r="J65" s="133" t="e">
        <f t="shared" si="15"/>
        <v>#DIV/0!</v>
      </c>
      <c r="K65" s="133" t="e">
        <f t="shared" si="15"/>
        <v>#DIV/0!</v>
      </c>
      <c r="L65" s="133" t="e">
        <f t="shared" si="15"/>
        <v>#DIV/0!</v>
      </c>
      <c r="M65" s="133" t="e">
        <f t="shared" si="15"/>
        <v>#DIV/0!</v>
      </c>
      <c r="N65" s="133" t="e">
        <f t="shared" si="15"/>
        <v>#DIV/0!</v>
      </c>
      <c r="O65" s="133" t="e">
        <f t="shared" si="15"/>
        <v>#DIV/0!</v>
      </c>
      <c r="P65" s="133" t="e">
        <f t="shared" si="15"/>
        <v>#DIV/0!</v>
      </c>
      <c r="Q65" s="133" t="e">
        <f t="shared" si="15"/>
        <v>#DIV/0!</v>
      </c>
    </row>
  </sheetData>
  <sheetProtection password="CC12" sheet="1" objects="1" scenarios="1"/>
  <mergeCells count="7">
    <mergeCell ref="C45:N45"/>
    <mergeCell ref="A21:A22"/>
    <mergeCell ref="A25:A26"/>
    <mergeCell ref="A29:A30"/>
    <mergeCell ref="C32:N32"/>
    <mergeCell ref="A33:A34"/>
    <mergeCell ref="A37:A3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view="pageBreakPreview" zoomScale="115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9.140625" style="35" customWidth="1"/>
    <col min="2" max="2" width="39.28125" style="35" customWidth="1"/>
    <col min="3" max="3" width="39.00390625" style="35" customWidth="1"/>
    <col min="4" max="4" width="6.8515625" style="35" customWidth="1"/>
    <col min="5" max="5" width="19.7109375" style="35" customWidth="1"/>
    <col min="6" max="6" width="26.140625" style="35" customWidth="1"/>
    <col min="7" max="7" width="11.28125" style="35" customWidth="1"/>
    <col min="8" max="8" width="22.7109375" style="35" customWidth="1"/>
    <col min="9" max="16384" width="9.140625" style="35" customWidth="1"/>
  </cols>
  <sheetData>
    <row r="1" ht="13.5" thickBot="1"/>
    <row r="2" spans="1:8" ht="26.25">
      <c r="A2" s="292" t="s">
        <v>145</v>
      </c>
      <c r="B2" s="293"/>
      <c r="C2" s="293"/>
      <c r="D2" s="293"/>
      <c r="E2" s="293"/>
      <c r="F2" s="293"/>
      <c r="G2" s="293"/>
      <c r="H2" s="294"/>
    </row>
    <row r="3" spans="1:8" ht="12.75">
      <c r="A3" s="304"/>
      <c r="B3" s="305"/>
      <c r="C3" s="306"/>
      <c r="D3" s="295" t="s">
        <v>151</v>
      </c>
      <c r="E3" s="296"/>
      <c r="F3" s="296"/>
      <c r="G3" s="296"/>
      <c r="H3" s="297"/>
    </row>
    <row r="4" spans="1:8" ht="12.75">
      <c r="A4" s="314" t="s">
        <v>149</v>
      </c>
      <c r="B4" s="315"/>
      <c r="C4" s="36"/>
      <c r="D4" s="298"/>
      <c r="E4" s="299"/>
      <c r="F4" s="299"/>
      <c r="G4" s="299"/>
      <c r="H4" s="300"/>
    </row>
    <row r="5" spans="1:8" ht="12.75">
      <c r="A5" s="314" t="s">
        <v>150</v>
      </c>
      <c r="B5" s="315"/>
      <c r="C5" s="36"/>
      <c r="D5" s="298"/>
      <c r="E5" s="299"/>
      <c r="F5" s="299"/>
      <c r="G5" s="299"/>
      <c r="H5" s="300"/>
    </row>
    <row r="6" spans="1:8" ht="12.75">
      <c r="A6" s="307"/>
      <c r="B6" s="308"/>
      <c r="C6" s="309"/>
      <c r="D6" s="301"/>
      <c r="E6" s="302"/>
      <c r="F6" s="302"/>
      <c r="G6" s="302"/>
      <c r="H6" s="303"/>
    </row>
    <row r="7" spans="1:8" ht="12.75">
      <c r="A7" s="310"/>
      <c r="B7" s="311"/>
      <c r="C7" s="312"/>
      <c r="D7" s="313" t="s">
        <v>146</v>
      </c>
      <c r="E7" s="313"/>
      <c r="F7" s="36"/>
      <c r="G7" s="36"/>
      <c r="H7" s="37"/>
    </row>
    <row r="8" spans="1:8" ht="12.75">
      <c r="A8" s="38"/>
      <c r="B8" s="192" t="s">
        <v>148</v>
      </c>
      <c r="C8" s="193" t="s">
        <v>140</v>
      </c>
      <c r="D8" s="193" t="s">
        <v>147</v>
      </c>
      <c r="E8" s="193" t="s">
        <v>139</v>
      </c>
      <c r="F8" s="193" t="s">
        <v>141</v>
      </c>
      <c r="G8" s="193" t="s">
        <v>142</v>
      </c>
      <c r="H8" s="194" t="s">
        <v>143</v>
      </c>
    </row>
    <row r="9" spans="1:8" ht="15.75" customHeight="1">
      <c r="A9" s="38">
        <v>1</v>
      </c>
      <c r="B9" s="36"/>
      <c r="C9" s="36"/>
      <c r="D9" s="36"/>
      <c r="E9" s="36"/>
      <c r="F9" s="36"/>
      <c r="G9" s="36"/>
      <c r="H9" s="37"/>
    </row>
    <row r="10" spans="1:8" ht="15.75" customHeight="1">
      <c r="A10" s="38">
        <v>2</v>
      </c>
      <c r="B10" s="36"/>
      <c r="C10" s="36"/>
      <c r="D10" s="36"/>
      <c r="E10" s="36"/>
      <c r="F10" s="36"/>
      <c r="G10" s="36"/>
      <c r="H10" s="37"/>
    </row>
    <row r="11" spans="1:8" ht="15.75" customHeight="1">
      <c r="A11" s="38">
        <v>3</v>
      </c>
      <c r="B11" s="36"/>
      <c r="C11" s="36"/>
      <c r="D11" s="36"/>
      <c r="E11" s="36"/>
      <c r="F11" s="36"/>
      <c r="G11" s="36"/>
      <c r="H11" s="37"/>
    </row>
    <row r="12" spans="1:8" ht="15.75" customHeight="1">
      <c r="A12" s="38">
        <v>4</v>
      </c>
      <c r="B12" s="36"/>
      <c r="C12" s="36"/>
      <c r="D12" s="36"/>
      <c r="E12" s="36"/>
      <c r="F12" s="36"/>
      <c r="G12" s="36"/>
      <c r="H12" s="37"/>
    </row>
    <row r="13" spans="1:8" ht="15.75" customHeight="1">
      <c r="A13" s="38">
        <v>5</v>
      </c>
      <c r="B13" s="36"/>
      <c r="C13" s="36"/>
      <c r="D13" s="36"/>
      <c r="E13" s="36"/>
      <c r="F13" s="36"/>
      <c r="G13" s="36"/>
      <c r="H13" s="37"/>
    </row>
    <row r="14" spans="1:8" ht="15.75" customHeight="1">
      <c r="A14" s="38">
        <v>6</v>
      </c>
      <c r="B14" s="36"/>
      <c r="C14" s="36"/>
      <c r="D14" s="36"/>
      <c r="E14" s="36"/>
      <c r="F14" s="36"/>
      <c r="G14" s="36"/>
      <c r="H14" s="37"/>
    </row>
    <row r="15" spans="1:8" ht="15.75" customHeight="1">
      <c r="A15" s="38">
        <v>7</v>
      </c>
      <c r="B15" s="36"/>
      <c r="C15" s="36"/>
      <c r="D15" s="36"/>
      <c r="E15" s="36"/>
      <c r="F15" s="36"/>
      <c r="G15" s="36"/>
      <c r="H15" s="37"/>
    </row>
    <row r="16" spans="1:8" ht="15.75" customHeight="1" thickBot="1">
      <c r="A16" s="39">
        <v>8</v>
      </c>
      <c r="B16" s="40"/>
      <c r="C16" s="40"/>
      <c r="D16" s="40"/>
      <c r="E16" s="36"/>
      <c r="F16" s="36"/>
      <c r="G16" s="36"/>
      <c r="H16" s="37"/>
    </row>
    <row r="17" spans="1:8" ht="13.5" thickBot="1">
      <c r="A17" s="290" t="s">
        <v>144</v>
      </c>
      <c r="B17" s="291"/>
      <c r="C17" s="291"/>
      <c r="D17" s="41"/>
      <c r="E17" s="42"/>
      <c r="F17" s="43"/>
      <c r="G17" s="43"/>
      <c r="H17" s="44"/>
    </row>
  </sheetData>
  <sheetProtection/>
  <mergeCells count="8">
    <mergeCell ref="A17:C17"/>
    <mergeCell ref="A2:H2"/>
    <mergeCell ref="D3:H6"/>
    <mergeCell ref="A3:C3"/>
    <mergeCell ref="A6:C7"/>
    <mergeCell ref="D7:E7"/>
    <mergeCell ref="A4:B4"/>
    <mergeCell ref="A5:B5"/>
  </mergeCells>
  <printOptions/>
  <pageMargins left="0.7" right="0.7" top="0.75" bottom="0.75" header="0.3" footer="0.3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Plan Financials Template</dc:title>
  <dc:subject/>
  <dc:creator>Florian Thomas</dc:creator>
  <cp:keywords/>
  <dc:description/>
  <cp:lastModifiedBy>Bernice Astrid Uzemburuka Karuhumba</cp:lastModifiedBy>
  <cp:lastPrinted>2011-08-16T12:34:34Z</cp:lastPrinted>
  <dcterms:created xsi:type="dcterms:W3CDTF">2009-03-18T14:27:21Z</dcterms:created>
  <dcterms:modified xsi:type="dcterms:W3CDTF">2017-06-13T10:32:06Z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